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ngaroo\tdhca\webmaster_projects\ca_temp_docs\CA Programs\CEAP\"/>
    </mc:Choice>
  </mc:AlternateContent>
  <bookViews>
    <workbookView xWindow="1272" yWindow="192" windowWidth="14160" windowHeight="11460"/>
  </bookViews>
  <sheets>
    <sheet name="CEAP Production Tool" sheetId="5" r:id="rId1"/>
  </sheets>
  <definedNames>
    <definedName name="CEAP_Production_Schedule">#REF!</definedName>
    <definedName name="_xlnm.Print_Area" localSheetId="0">'CEAP Production Tool'!$A$2:$G$22</definedName>
  </definedNames>
  <calcPr calcId="162913" concurrentCalc="0"/>
</workbook>
</file>

<file path=xl/calcChain.xml><?xml version="1.0" encoding="utf-8"?>
<calcChain xmlns="http://schemas.openxmlformats.org/spreadsheetml/2006/main">
  <c r="G10" i="5" l="1"/>
  <c r="G11" i="5"/>
  <c r="G14" i="5"/>
  <c r="G15" i="5"/>
  <c r="F15" i="5"/>
  <c r="E15" i="5"/>
  <c r="D15" i="5"/>
  <c r="C15" i="5"/>
  <c r="B15" i="5"/>
  <c r="B13" i="5"/>
  <c r="B16" i="5"/>
  <c r="C13" i="5"/>
  <c r="C16" i="5"/>
  <c r="D13" i="5"/>
  <c r="D16" i="5"/>
  <c r="E13" i="5"/>
  <c r="E16" i="5"/>
  <c r="F13" i="5"/>
  <c r="F16" i="5"/>
  <c r="G13" i="5"/>
  <c r="G16" i="5"/>
  <c r="A20" i="5"/>
  <c r="B20" i="5"/>
  <c r="D20" i="5"/>
  <c r="E20" i="5"/>
  <c r="F20" i="5"/>
  <c r="G20" i="5"/>
  <c r="E12" i="5"/>
  <c r="D12" i="5"/>
  <c r="C12" i="5"/>
  <c r="F12" i="5"/>
  <c r="B12" i="5"/>
  <c r="G12" i="5"/>
</calcChain>
</file>

<file path=xl/sharedStrings.xml><?xml version="1.0" encoding="utf-8"?>
<sst xmlns="http://schemas.openxmlformats.org/spreadsheetml/2006/main" count="36" uniqueCount="36">
  <si>
    <t>TOTAL</t>
  </si>
  <si>
    <t>Expenditure</t>
  </si>
  <si>
    <t>Program Services</t>
  </si>
  <si>
    <t>Travel</t>
  </si>
  <si>
    <t>Estimated Files to be completed per week</t>
  </si>
  <si>
    <t>Estimated Files to be completed per day</t>
  </si>
  <si>
    <t>Direct Services - Household Crisis</t>
  </si>
  <si>
    <t>Direct Services - Utility Assistance</t>
  </si>
  <si>
    <t>Remaining Dollars</t>
  </si>
  <si>
    <t>Administration</t>
  </si>
  <si>
    <t>Percentage</t>
  </si>
  <si>
    <t>Contract Number:</t>
  </si>
  <si>
    <t>Contract Term:</t>
  </si>
  <si>
    <t>Program Year:</t>
  </si>
  <si>
    <t>Budget Amount</t>
  </si>
  <si>
    <t>Weeks Left in Program Year</t>
  </si>
  <si>
    <t>Number of CEAP caseworkers employed</t>
  </si>
  <si>
    <t>Estimated number of Households still needed to serve</t>
  </si>
  <si>
    <t>Estimated Files to be completed per day per caseworker</t>
  </si>
  <si>
    <t>Data Analysis</t>
  </si>
  <si>
    <t>Production Schedule Tool</t>
  </si>
  <si>
    <t>Instructions:</t>
  </si>
  <si>
    <t>Disclaimer:</t>
  </si>
  <si>
    <t>Obligated Funds</t>
  </si>
  <si>
    <t>Current Program Year Contract</t>
  </si>
  <si>
    <t xml:space="preserve">For best accessibility, use the arrow keys to navigate through this form. </t>
  </si>
  <si>
    <t>Comprehensive Energy Assistance Program (CEAP)</t>
  </si>
  <si>
    <t>Monthly Report:</t>
  </si>
  <si>
    <t>This spreadsheet provides a quick analysis of data. There are countless situations that each Subrecipient can be in, regarding the CEAP program,that this spreadsheet does not include, like the encumbered UA payments for upcoming months, for example. It is the responsibility of the Subrecipient to stay aware of the expenditure levels in this program, analyze it, and then act accordingly with the end goal of full and allowable contract program expenditures. This spreadsheet is simply another tool Subrecipients can use to try and understand what is left to do for the current program year.</t>
  </si>
  <si>
    <t>Total Direct Service Budget Expended &amp; Obligated</t>
  </si>
  <si>
    <t>Remainining Direct Service Budget to Expend [Budget - (Exp+Oblig)]</t>
  </si>
  <si>
    <t>Cumulative Unduplicated Households Served</t>
  </si>
  <si>
    <t>Percentage Including Obligated</t>
  </si>
  <si>
    <t>Input accurate numbers, ideally from submitted and approved Monthly Expenditure Reports, in the yellow boxes (cells). The rest of the table should auto-populate the information according to the data input in the appropriate boxes (cells). More detailed instruction is provided  in each cell, once selected.</t>
  </si>
  <si>
    <t>Remaining Dollars less Obligated</t>
  </si>
  <si>
    <t>Average Household Expenditure based on Prior Program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</si>
</sst>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6" formatCode="0.0"/>
  </numFmts>
  <fonts count="11" x14ac:knownFonts="1">
    <font>
      <sz val="11"/>
      <color theme="1"/>
      <name val="Calibri"/>
      <family val="2"/>
      <scheme val="minor"/>
    </font>
    <font>
      <sz val="10"/>
      <name val="Arial"/>
      <family val="2"/>
    </font>
    <font>
      <b/>
      <sz val="10"/>
      <name val="Arial"/>
      <family val="2"/>
    </font>
    <font>
      <i/>
      <sz val="10"/>
      <name val="Arial"/>
      <family val="2"/>
    </font>
    <font>
      <b/>
      <i/>
      <sz val="10"/>
      <name val="Arial"/>
      <family val="2"/>
    </font>
    <font>
      <b/>
      <sz val="11"/>
      <color rgb="FFFA7D00"/>
      <name val="Calibri"/>
      <family val="2"/>
      <scheme val="minor"/>
    </font>
    <font>
      <b/>
      <sz val="15"/>
      <color theme="3"/>
      <name val="Calibri"/>
      <family val="2"/>
      <scheme val="minor"/>
    </font>
    <font>
      <sz val="11"/>
      <color rgb="FF3F3F76"/>
      <name val="Calibri"/>
      <family val="2"/>
      <scheme val="minor"/>
    </font>
    <font>
      <sz val="11"/>
      <name val="Calibri"/>
      <family val="2"/>
      <scheme val="minor"/>
    </font>
    <font>
      <sz val="1"/>
      <name val="Calibri"/>
      <family val="2"/>
      <scheme val="minor"/>
    </font>
    <font>
      <b/>
      <sz val="15"/>
      <name val="Calibri"/>
      <family val="2"/>
      <scheme val="minor"/>
    </font>
  </fonts>
  <fills count="10">
    <fill>
      <patternFill patternType="none"/>
    </fill>
    <fill>
      <patternFill patternType="gray125"/>
    </fill>
    <fill>
      <patternFill patternType="solid">
        <fgColor rgb="FFF2F2F2"/>
      </patternFill>
    </fill>
    <fill>
      <patternFill patternType="solid">
        <fgColor rgb="FFFFCC99"/>
      </patternFill>
    </fill>
    <fill>
      <patternFill patternType="solid">
        <fgColor theme="5" tint="0.79998168889431442"/>
        <bgColor indexed="64"/>
      </patternFill>
    </fill>
    <fill>
      <patternFill patternType="solid">
        <fgColor theme="0"/>
        <bgColor indexed="64"/>
      </patternFill>
    </fill>
    <fill>
      <patternFill patternType="solid">
        <fgColor theme="2"/>
        <bgColor indexed="64"/>
      </patternFill>
    </fill>
    <fill>
      <patternFill patternType="solid">
        <fgColor theme="3" tint="0.79998168889431442"/>
        <bgColor indexed="64"/>
      </patternFill>
    </fill>
    <fill>
      <patternFill patternType="solid">
        <fgColor rgb="FFFFFFCC"/>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s>
  <cellStyleXfs count="4">
    <xf numFmtId="0" fontId="0" fillId="0" borderId="0"/>
    <xf numFmtId="0" fontId="5" fillId="2" borderId="8" applyNumberFormat="0" applyAlignment="0" applyProtection="0"/>
    <xf numFmtId="0" fontId="6" fillId="0" borderId="9" applyNumberFormat="0" applyFill="0" applyAlignment="0" applyProtection="0"/>
    <xf numFmtId="0" fontId="7" fillId="3" borderId="8" applyNumberFormat="0" applyAlignment="0" applyProtection="0"/>
  </cellStyleXfs>
  <cellXfs count="45">
    <xf numFmtId="0" fontId="0" fillId="0" borderId="0" xfId="0"/>
    <xf numFmtId="0" fontId="2" fillId="4" borderId="1" xfId="2" applyFont="1" applyFill="1" applyBorder="1" applyAlignment="1" applyProtection="1">
      <alignment horizontal="right" wrapText="1"/>
    </xf>
    <xf numFmtId="0" fontId="8" fillId="5" borderId="0" xfId="0" applyFont="1" applyFill="1"/>
    <xf numFmtId="0" fontId="1" fillId="5" borderId="0" xfId="0" applyFont="1" applyFill="1"/>
    <xf numFmtId="0" fontId="2" fillId="6" borderId="1" xfId="2" applyFont="1" applyFill="1" applyBorder="1" applyAlignment="1" applyProtection="1">
      <alignment horizontal="right" wrapText="1"/>
    </xf>
    <xf numFmtId="10" fontId="1" fillId="6" borderId="1" xfId="0" applyNumberFormat="1" applyFont="1" applyFill="1" applyBorder="1" applyProtection="1"/>
    <xf numFmtId="164" fontId="1" fillId="6" borderId="1" xfId="0" applyNumberFormat="1" applyFont="1" applyFill="1" applyBorder="1" applyProtection="1"/>
    <xf numFmtId="0" fontId="2" fillId="7" borderId="1" xfId="2" applyFont="1" applyFill="1" applyBorder="1" applyAlignment="1" applyProtection="1">
      <alignment horizontal="center" wrapText="1"/>
    </xf>
    <xf numFmtId="0" fontId="2" fillId="7" borderId="1" xfId="2" applyFont="1" applyFill="1" applyBorder="1" applyAlignment="1" applyProtection="1">
      <alignment horizontal="right" wrapText="1"/>
    </xf>
    <xf numFmtId="0" fontId="9" fillId="5" borderId="0" xfId="0" applyFont="1" applyFill="1"/>
    <xf numFmtId="0" fontId="1" fillId="6" borderId="1" xfId="0" applyFont="1" applyFill="1" applyBorder="1" applyProtection="1"/>
    <xf numFmtId="0" fontId="1" fillId="7" borderId="1" xfId="0" applyFont="1" applyFill="1" applyBorder="1" applyAlignment="1" applyProtection="1">
      <alignment horizontal="right" vertical="center" wrapText="1"/>
    </xf>
    <xf numFmtId="0" fontId="1" fillId="6" borderId="1" xfId="0" applyFont="1" applyFill="1" applyBorder="1" applyAlignment="1" applyProtection="1">
      <alignment horizontal="right" vertical="center" wrapText="1"/>
    </xf>
    <xf numFmtId="0" fontId="1" fillId="7" borderId="1" xfId="0" applyFont="1" applyFill="1" applyBorder="1"/>
    <xf numFmtId="0" fontId="2" fillId="7" borderId="1" xfId="2" applyFont="1" applyFill="1" applyBorder="1" applyAlignment="1" applyProtection="1">
      <alignment horizontal="right" vertical="center" wrapText="1"/>
    </xf>
    <xf numFmtId="164" fontId="1" fillId="8" borderId="1" xfId="0" applyNumberFormat="1" applyFont="1" applyFill="1" applyBorder="1" applyProtection="1">
      <protection locked="0"/>
    </xf>
    <xf numFmtId="0" fontId="1" fillId="8" borderId="1" xfId="3" applyFont="1" applyFill="1" applyBorder="1" applyAlignment="1" applyProtection="1">
      <alignment horizontal="center" vertical="center" wrapText="1"/>
      <protection locked="0"/>
    </xf>
    <xf numFmtId="164" fontId="1" fillId="5" borderId="1" xfId="0" applyNumberFormat="1" applyFont="1" applyFill="1" applyBorder="1" applyProtection="1"/>
    <xf numFmtId="1" fontId="1" fillId="5" borderId="1" xfId="0" applyNumberFormat="1" applyFont="1" applyFill="1" applyBorder="1" applyProtection="1"/>
    <xf numFmtId="166" fontId="1" fillId="5" borderId="1" xfId="0" applyNumberFormat="1" applyFont="1" applyFill="1" applyBorder="1" applyProtection="1"/>
    <xf numFmtId="10" fontId="1" fillId="5" borderId="1" xfId="0" applyNumberFormat="1" applyFont="1" applyFill="1" applyBorder="1" applyProtection="1"/>
    <xf numFmtId="10" fontId="4" fillId="5" borderId="1" xfId="0" applyNumberFormat="1" applyFont="1" applyFill="1" applyBorder="1" applyProtection="1"/>
    <xf numFmtId="164" fontId="1" fillId="8" borderId="1" xfId="1" applyNumberFormat="1" applyFont="1" applyFill="1" applyBorder="1" applyAlignment="1" applyProtection="1">
      <alignment horizontal="center"/>
      <protection locked="0"/>
    </xf>
    <xf numFmtId="0" fontId="1" fillId="8" borderId="1" xfId="0" applyFont="1" applyFill="1" applyBorder="1" applyAlignment="1" applyProtection="1">
      <alignment horizontal="center" vertical="center"/>
      <protection locked="0"/>
    </xf>
    <xf numFmtId="1" fontId="1" fillId="8" borderId="1" xfId="3" applyNumberFormat="1" applyFont="1" applyFill="1" applyBorder="1" applyAlignment="1" applyProtection="1">
      <alignment horizontal="center"/>
      <protection locked="0"/>
    </xf>
    <xf numFmtId="14" fontId="1" fillId="8" borderId="1" xfId="3" applyNumberFormat="1" applyFont="1" applyFill="1" applyBorder="1" applyAlignment="1" applyProtection="1">
      <alignment horizontal="center"/>
      <protection locked="0"/>
    </xf>
    <xf numFmtId="0" fontId="1" fillId="8" borderId="1" xfId="3" applyFont="1" applyFill="1" applyBorder="1" applyAlignment="1" applyProtection="1">
      <alignment horizontal="center"/>
      <protection locked="0"/>
    </xf>
    <xf numFmtId="164" fontId="1" fillId="8" borderId="1" xfId="0" applyNumberFormat="1" applyFont="1" applyFill="1" applyBorder="1" applyProtection="1"/>
    <xf numFmtId="0" fontId="2" fillId="7" borderId="1" xfId="0" applyFont="1" applyFill="1" applyBorder="1" applyAlignment="1" applyProtection="1">
      <alignment horizontal="left" vertical="center"/>
    </xf>
    <xf numFmtId="0" fontId="0" fillId="0" borderId="1" xfId="0" applyBorder="1" applyAlignment="1"/>
    <xf numFmtId="0" fontId="3" fillId="5" borderId="1" xfId="0" applyFont="1" applyFill="1" applyBorder="1" applyAlignment="1" applyProtection="1">
      <alignment horizontal="left" vertical="top" wrapText="1"/>
    </xf>
    <xf numFmtId="0" fontId="0" fillId="0" borderId="1" xfId="0" applyBorder="1" applyAlignment="1">
      <alignment horizontal="left" vertical="top" wrapText="1"/>
    </xf>
    <xf numFmtId="0" fontId="10" fillId="5" borderId="2" xfId="2" applyFont="1" applyFill="1" applyBorder="1" applyAlignment="1" applyProtection="1">
      <alignment horizontal="center"/>
    </xf>
    <xf numFmtId="0" fontId="0" fillId="0" borderId="3" xfId="0" applyBorder="1" applyAlignment="1"/>
    <xf numFmtId="0" fontId="0" fillId="0" borderId="4" xfId="0" applyBorder="1" applyAlignment="1"/>
    <xf numFmtId="0" fontId="10" fillId="5" borderId="5" xfId="2" applyFont="1" applyFill="1" applyBorder="1" applyAlignment="1" applyProtection="1">
      <alignment horizontal="center"/>
    </xf>
    <xf numFmtId="0" fontId="0" fillId="0" borderId="6" xfId="0" applyBorder="1" applyAlignment="1"/>
    <xf numFmtId="0" fontId="0" fillId="0" borderId="7" xfId="0" applyBorder="1" applyAlignment="1"/>
    <xf numFmtId="0" fontId="2" fillId="7" borderId="1" xfId="0" applyFont="1" applyFill="1" applyBorder="1" applyAlignment="1" applyProtection="1">
      <alignment horizontal="left"/>
    </xf>
    <xf numFmtId="0" fontId="0" fillId="0" borderId="1" xfId="0" applyBorder="1" applyAlignment="1">
      <alignment horizontal="left"/>
    </xf>
    <xf numFmtId="0" fontId="1" fillId="6" borderId="1" xfId="0" applyFont="1" applyFill="1" applyBorder="1" applyAlignment="1" applyProtection="1">
      <alignment horizontal="center"/>
    </xf>
    <xf numFmtId="0" fontId="0" fillId="0" borderId="1" xfId="0" applyBorder="1" applyAlignment="1">
      <alignment horizontal="center"/>
    </xf>
    <xf numFmtId="0" fontId="10" fillId="9" borderId="1" xfId="2" applyFont="1" applyFill="1" applyBorder="1" applyAlignment="1" applyProtection="1">
      <alignment horizontal="center"/>
    </xf>
    <xf numFmtId="0" fontId="3" fillId="0" borderId="1" xfId="0" applyNumberFormat="1" applyFont="1" applyFill="1" applyBorder="1" applyAlignment="1" applyProtection="1">
      <alignment horizontal="left" wrapText="1"/>
    </xf>
    <xf numFmtId="0" fontId="0" fillId="0" borderId="1" xfId="0" applyBorder="1" applyAlignment="1">
      <alignment horizontal="left" wrapText="1"/>
    </xf>
  </cellXfs>
  <cellStyles count="4">
    <cellStyle name="Calculation" xfId="1" builtinId="22"/>
    <cellStyle name="Heading 1" xfId="2" builtinId="16"/>
    <cellStyle name="Input" xfId="3" builtinId="20"/>
    <cellStyle name="Normal" xfId="0" builtinId="0"/>
  </cellStyles>
  <dxfs count="4">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abSelected="1" showRuler="0" topLeftCell="A13" zoomScaleNormal="100" workbookViewId="0">
      <selection activeCell="L14" sqref="L14"/>
    </sheetView>
  </sheetViews>
  <sheetFormatPr defaultColWidth="9.109375" defaultRowHeight="14.4" x14ac:dyDescent="0.3"/>
  <cols>
    <col min="1" max="1" width="16.33203125" style="2" bestFit="1" customWidth="1"/>
    <col min="2" max="2" width="16.109375" style="2" customWidth="1"/>
    <col min="3" max="3" width="16.88671875" style="2" customWidth="1"/>
    <col min="4" max="4" width="18.5546875" style="2" customWidth="1"/>
    <col min="5" max="6" width="15" style="2" customWidth="1"/>
    <col min="7" max="7" width="15.88671875" style="2" customWidth="1"/>
    <col min="8" max="16384" width="9.109375" style="2"/>
  </cols>
  <sheetData>
    <row r="1" spans="1:10" ht="2.25" customHeight="1" x14ac:dyDescent="0.3">
      <c r="A1" s="9" t="s">
        <v>25</v>
      </c>
    </row>
    <row r="2" spans="1:10" ht="19.8" x14ac:dyDescent="0.4">
      <c r="A2" s="32" t="s">
        <v>26</v>
      </c>
      <c r="B2" s="33"/>
      <c r="C2" s="33"/>
      <c r="D2" s="33"/>
      <c r="E2" s="33"/>
      <c r="F2" s="33"/>
      <c r="G2" s="34"/>
    </row>
    <row r="3" spans="1:10" ht="19.8" x14ac:dyDescent="0.4">
      <c r="A3" s="35" t="s">
        <v>20</v>
      </c>
      <c r="B3" s="36"/>
      <c r="C3" s="36"/>
      <c r="D3" s="36"/>
      <c r="E3" s="36"/>
      <c r="F3" s="36"/>
      <c r="G3" s="37"/>
    </row>
    <row r="4" spans="1:10" s="3" customFormat="1" x14ac:dyDescent="0.3">
      <c r="A4" s="38" t="s">
        <v>21</v>
      </c>
      <c r="B4" s="39"/>
      <c r="C4" s="39"/>
      <c r="D4" s="39"/>
      <c r="E4" s="39"/>
      <c r="F4" s="39"/>
      <c r="G4" s="39"/>
      <c r="H4" s="2"/>
      <c r="I4" s="2"/>
      <c r="J4" s="2"/>
    </row>
    <row r="5" spans="1:10" s="3" customFormat="1" ht="36.75" customHeight="1" x14ac:dyDescent="0.3">
      <c r="A5" s="43" t="s">
        <v>33</v>
      </c>
      <c r="B5" s="44"/>
      <c r="C5" s="44"/>
      <c r="D5" s="44"/>
      <c r="E5" s="44"/>
      <c r="F5" s="44"/>
      <c r="G5" s="44"/>
      <c r="H5" s="2"/>
      <c r="I5" s="2"/>
      <c r="J5" s="2"/>
    </row>
    <row r="6" spans="1:10" s="3" customFormat="1" ht="20.25" customHeight="1" x14ac:dyDescent="0.3">
      <c r="A6" s="14" t="s">
        <v>27</v>
      </c>
      <c r="B6" s="23"/>
      <c r="C6" s="40"/>
      <c r="D6" s="41"/>
      <c r="E6" s="41"/>
      <c r="F6" s="41"/>
      <c r="G6" s="41"/>
      <c r="H6" s="2"/>
      <c r="I6" s="2"/>
      <c r="J6" s="2"/>
    </row>
    <row r="7" spans="1:10" ht="19.8" x14ac:dyDescent="0.4">
      <c r="A7" s="42" t="s">
        <v>24</v>
      </c>
      <c r="B7" s="29"/>
      <c r="C7" s="29"/>
      <c r="D7" s="29"/>
      <c r="E7" s="29"/>
      <c r="F7" s="29"/>
      <c r="G7" s="29"/>
    </row>
    <row r="8" spans="1:10" s="3" customFormat="1" ht="27" x14ac:dyDescent="0.3">
      <c r="A8" s="8" t="s">
        <v>11</v>
      </c>
      <c r="B8" s="24"/>
      <c r="C8" s="8" t="s">
        <v>12</v>
      </c>
      <c r="D8" s="25"/>
      <c r="E8" s="8" t="s">
        <v>13</v>
      </c>
      <c r="F8" s="26"/>
      <c r="G8" s="13"/>
      <c r="H8" s="2"/>
      <c r="I8" s="2"/>
      <c r="J8" s="2"/>
    </row>
    <row r="9" spans="1:10" s="3" customFormat="1" ht="27" x14ac:dyDescent="0.3">
      <c r="A9" s="10"/>
      <c r="B9" s="7" t="s">
        <v>9</v>
      </c>
      <c r="C9" s="7" t="s">
        <v>6</v>
      </c>
      <c r="D9" s="7" t="s">
        <v>7</v>
      </c>
      <c r="E9" s="7" t="s">
        <v>2</v>
      </c>
      <c r="F9" s="7" t="s">
        <v>3</v>
      </c>
      <c r="G9" s="7" t="s">
        <v>0</v>
      </c>
      <c r="I9" s="2"/>
      <c r="J9" s="2"/>
    </row>
    <row r="10" spans="1:10" s="3" customFormat="1" x14ac:dyDescent="0.3">
      <c r="A10" s="8" t="s">
        <v>14</v>
      </c>
      <c r="B10" s="15"/>
      <c r="C10" s="15"/>
      <c r="D10" s="15"/>
      <c r="E10" s="15"/>
      <c r="F10" s="15"/>
      <c r="G10" s="6">
        <f>SUM(B10:F10)</f>
        <v>0</v>
      </c>
      <c r="I10" s="2"/>
      <c r="J10" s="2"/>
    </row>
    <row r="11" spans="1:10" s="3" customFormat="1" x14ac:dyDescent="0.3">
      <c r="A11" s="8" t="s">
        <v>1</v>
      </c>
      <c r="B11" s="15"/>
      <c r="C11" s="15"/>
      <c r="D11" s="15"/>
      <c r="E11" s="15"/>
      <c r="F11" s="15"/>
      <c r="G11" s="6">
        <f>SUM(B11:F11)</f>
        <v>0</v>
      </c>
      <c r="I11" s="2"/>
      <c r="J11" s="2"/>
    </row>
    <row r="12" spans="1:10" s="3" customFormat="1" x14ac:dyDescent="0.3">
      <c r="A12" s="4" t="s">
        <v>10</v>
      </c>
      <c r="B12" s="21">
        <f>IFERROR(B11/$G$11,0)</f>
        <v>0</v>
      </c>
      <c r="C12" s="5">
        <f>IFERROR(C11/G11,0)</f>
        <v>0</v>
      </c>
      <c r="D12" s="5">
        <f>IFERROR(D11/G11,0)</f>
        <v>0</v>
      </c>
      <c r="E12" s="21">
        <f>IFERROR(E11/(C11+D11+E11),0)</f>
        <v>0</v>
      </c>
      <c r="F12" s="5">
        <f>IFERROR(F11/G11,0)</f>
        <v>0</v>
      </c>
      <c r="G12" s="20">
        <f>IFERROR(G11/G10,0)</f>
        <v>0</v>
      </c>
      <c r="I12" s="2"/>
      <c r="J12" s="2"/>
    </row>
    <row r="13" spans="1:10" s="3" customFormat="1" ht="27" x14ac:dyDescent="0.3">
      <c r="A13" s="4" t="s">
        <v>8</v>
      </c>
      <c r="B13" s="6">
        <f t="shared" ref="B13:G13" si="0">B10-B11</f>
        <v>0</v>
      </c>
      <c r="C13" s="6">
        <f t="shared" si="0"/>
        <v>0</v>
      </c>
      <c r="D13" s="6">
        <f t="shared" si="0"/>
        <v>0</v>
      </c>
      <c r="E13" s="6">
        <f t="shared" si="0"/>
        <v>0</v>
      </c>
      <c r="F13" s="6">
        <f t="shared" si="0"/>
        <v>0</v>
      </c>
      <c r="G13" s="6">
        <f t="shared" si="0"/>
        <v>0</v>
      </c>
      <c r="I13" s="2"/>
      <c r="J13" s="2"/>
    </row>
    <row r="14" spans="1:10" s="3" customFormat="1" x14ac:dyDescent="0.3">
      <c r="A14" s="1" t="s">
        <v>23</v>
      </c>
      <c r="B14" s="22"/>
      <c r="C14" s="22"/>
      <c r="D14" s="22"/>
      <c r="E14" s="22"/>
      <c r="F14" s="22"/>
      <c r="G14" s="6">
        <f>SUM(B14:F14)</f>
        <v>0</v>
      </c>
      <c r="I14" s="2"/>
      <c r="J14" s="2"/>
    </row>
    <row r="15" spans="1:10" s="3" customFormat="1" ht="40.200000000000003" x14ac:dyDescent="0.3">
      <c r="A15" s="4" t="s">
        <v>32</v>
      </c>
      <c r="B15" s="21">
        <f>IFERROR((B14+B11)/($G$14+$G$11),0)</f>
        <v>0</v>
      </c>
      <c r="C15" s="5">
        <f>IFERROR((C14+C11)/($G$14+$G$11),0)</f>
        <v>0</v>
      </c>
      <c r="D15" s="5">
        <f>IFERROR((D14+D11)/($G$14+$G$11),0)</f>
        <v>0</v>
      </c>
      <c r="E15" s="21">
        <f>IFERROR((E14+E11)/($G$14+$G$11),0)</f>
        <v>0</v>
      </c>
      <c r="F15" s="5">
        <f>IFERROR((F14+F11)/($G$14+$G$11),0)</f>
        <v>0</v>
      </c>
      <c r="G15" s="20">
        <f>IFERROR((G14+G11)/G10,0)</f>
        <v>0</v>
      </c>
      <c r="I15" s="2"/>
      <c r="J15" s="2"/>
    </row>
    <row r="16" spans="1:10" s="3" customFormat="1" ht="40.200000000000003" x14ac:dyDescent="0.3">
      <c r="A16" s="4" t="s">
        <v>34</v>
      </c>
      <c r="B16" s="6">
        <f t="shared" ref="B16:G16" si="1">B13-B14</f>
        <v>0</v>
      </c>
      <c r="C16" s="6">
        <f t="shared" si="1"/>
        <v>0</v>
      </c>
      <c r="D16" s="6">
        <f t="shared" si="1"/>
        <v>0</v>
      </c>
      <c r="E16" s="6">
        <f t="shared" si="1"/>
        <v>0</v>
      </c>
      <c r="F16" s="6">
        <f t="shared" si="1"/>
        <v>0</v>
      </c>
      <c r="G16" s="6">
        <f t="shared" si="1"/>
        <v>0</v>
      </c>
      <c r="I16" s="2"/>
      <c r="J16" s="2"/>
    </row>
    <row r="17" spans="1:10" ht="25.5" customHeight="1" x14ac:dyDescent="0.4">
      <c r="A17" s="42" t="s">
        <v>19</v>
      </c>
      <c r="B17" s="29"/>
      <c r="C17" s="29"/>
      <c r="D17" s="29"/>
      <c r="E17" s="29"/>
      <c r="F17" s="29"/>
      <c r="G17" s="29"/>
    </row>
    <row r="18" spans="1:10" s="3" customFormat="1" ht="52.8" x14ac:dyDescent="0.3">
      <c r="A18" s="11" t="s">
        <v>15</v>
      </c>
      <c r="B18" s="16"/>
      <c r="C18" s="11" t="s">
        <v>31</v>
      </c>
      <c r="D18" s="16"/>
      <c r="E18" s="11" t="s">
        <v>16</v>
      </c>
      <c r="F18" s="16"/>
      <c r="G18" s="13"/>
      <c r="H18" s="2"/>
      <c r="I18" s="2"/>
      <c r="J18" s="2"/>
    </row>
    <row r="19" spans="1:10" s="3" customFormat="1" ht="66" x14ac:dyDescent="0.3">
      <c r="A19" s="11" t="s">
        <v>29</v>
      </c>
      <c r="B19" s="12" t="s">
        <v>30</v>
      </c>
      <c r="C19" s="11" t="s">
        <v>35</v>
      </c>
      <c r="D19" s="12" t="s">
        <v>17</v>
      </c>
      <c r="E19" s="11" t="s">
        <v>4</v>
      </c>
      <c r="F19" s="12" t="s">
        <v>5</v>
      </c>
      <c r="G19" s="11" t="s">
        <v>18</v>
      </c>
      <c r="H19" s="2"/>
      <c r="I19" s="2"/>
      <c r="J19" s="2"/>
    </row>
    <row r="20" spans="1:10" s="3" customFormat="1" x14ac:dyDescent="0.3">
      <c r="A20" s="17">
        <f>SUM(C11:E11)+SUM(C14:E14)</f>
        <v>0</v>
      </c>
      <c r="B20" s="17">
        <f>SUM(C10:E10)-A20</f>
        <v>0</v>
      </c>
      <c r="C20" s="27"/>
      <c r="D20" s="18">
        <f>IFERROR(B20/C20,0)</f>
        <v>0</v>
      </c>
      <c r="E20" s="18">
        <f>IFERROR(D20/B18,0)</f>
        <v>0</v>
      </c>
      <c r="F20" s="19">
        <f>IFERROR(E20/5,0)</f>
        <v>0</v>
      </c>
      <c r="G20" s="19">
        <f>IFERROR(F20/F18,0)</f>
        <v>0</v>
      </c>
      <c r="H20" s="2"/>
      <c r="I20" s="2"/>
      <c r="J20" s="2"/>
    </row>
    <row r="21" spans="1:10" s="3" customFormat="1" ht="25.5" customHeight="1" x14ac:dyDescent="0.3">
      <c r="A21" s="28" t="s">
        <v>22</v>
      </c>
      <c r="B21" s="29"/>
      <c r="C21" s="29"/>
      <c r="D21" s="29"/>
      <c r="E21" s="29"/>
      <c r="F21" s="29"/>
      <c r="G21" s="29"/>
      <c r="H21" s="2"/>
      <c r="I21" s="2"/>
      <c r="J21" s="2"/>
    </row>
    <row r="22" spans="1:10" s="3" customFormat="1" ht="67.5" customHeight="1" x14ac:dyDescent="0.3">
      <c r="A22" s="30" t="s">
        <v>28</v>
      </c>
      <c r="B22" s="31"/>
      <c r="C22" s="31"/>
      <c r="D22" s="31"/>
      <c r="E22" s="31"/>
      <c r="F22" s="31"/>
      <c r="G22" s="31"/>
      <c r="H22" s="2"/>
      <c r="I22" s="2"/>
      <c r="J22" s="2"/>
    </row>
  </sheetData>
  <mergeCells count="9">
    <mergeCell ref="A21:G21"/>
    <mergeCell ref="A22:G22"/>
    <mergeCell ref="A2:G2"/>
    <mergeCell ref="A3:G3"/>
    <mergeCell ref="A4:G4"/>
    <mergeCell ref="C6:G6"/>
    <mergeCell ref="A7:G7"/>
    <mergeCell ref="A17:G17"/>
    <mergeCell ref="A5:G5"/>
  </mergeCells>
  <conditionalFormatting sqref="B12">
    <cfRule type="expression" dxfId="3" priority="4" stopIfTrue="1">
      <formula>$B$12&gt;0.0722</formula>
    </cfRule>
  </conditionalFormatting>
  <conditionalFormatting sqref="E12">
    <cfRule type="expression" dxfId="2" priority="3" stopIfTrue="1">
      <formula>$E$12&gt;0.1329</formula>
    </cfRule>
  </conditionalFormatting>
  <conditionalFormatting sqref="E15">
    <cfRule type="expression" dxfId="1" priority="2" stopIfTrue="1">
      <formula>$E$12&gt;0.1329</formula>
    </cfRule>
  </conditionalFormatting>
  <conditionalFormatting sqref="B15">
    <cfRule type="expression" dxfId="0" priority="1" stopIfTrue="1">
      <formula>$B$12&gt;0.0722</formula>
    </cfRule>
  </conditionalFormatting>
  <dataValidations xWindow="579" yWindow="821" count="25">
    <dataValidation allowBlank="1" showInputMessage="1" showErrorMessage="1" prompt="This budget line item percentage is capped. See Exhibit A of your CEAP Contract for the percentage cap amount. It is the Subrecipient's responsibility to ensure that by the end of the contract term the maximum allowable percentage is not exceeded." sqref="E12 B12 E15 B15"/>
    <dataValidation allowBlank="1" showInputMessage="1" showErrorMessage="1" prompt="Input the obligated amount of the Household Crisis budget._x000a_Obligated funds are already specifically designated and documented as an allowable expenditure for this budget line item, but have not yet been reported to the Department." sqref="C14"/>
    <dataValidation allowBlank="1" showInputMessage="1" showErrorMessage="1" prompt="Input the obligated amount of the Utility Assistance budget._x000a_Obligated funds are already specifically designated and documented as an allowable expenditure for this budget line item, but have not yet been reported to the Department." sqref="D14"/>
    <dataValidation allowBlank="1" showInputMessage="1" showErrorMessage="1" prompt="Input the obligated amount of the Program Services budget._x000a_Obligated funds are already specifically designated and documented as an allowable expenditure for this budget line item, but have not yet been reported to the Department." sqref="E14"/>
    <dataValidation allowBlank="1" showInputMessage="1" showErrorMessage="1" prompt="Input the approved Household Crisis budget amount." sqref="C10"/>
    <dataValidation allowBlank="1" showInputMessage="1" showErrorMessage="1" prompt="Input the approved Utility Assistance budget amount." sqref="D10"/>
    <dataValidation allowBlank="1" showInputMessage="1" showErrorMessage="1" prompt="Input the approved Program Services budget amount." sqref="E10"/>
    <dataValidation allowBlank="1" showInputMessage="1" showErrorMessage="1" prompt="Input the expended amount of the Household Crisis budget." sqref="C11"/>
    <dataValidation allowBlank="1" showInputMessage="1" showErrorMessage="1" prompt="Input the expended amount of the Utility Assistance budget." sqref="D11"/>
    <dataValidation allowBlank="1" showInputMessage="1" showErrorMessage="1" prompt="Input the expended amount of the Program Services budget." sqref="E11"/>
    <dataValidation allowBlank="1" showInputMessage="1" showErrorMessage="1" prompt="Input the obligated amount of the Travel budget._x000a_Obligated funds are already specifically designated and documented as an allowable expenditure for this budget line item, but have not yet been reported to the Department." sqref="F14"/>
    <dataValidation allowBlank="1" showInputMessage="1" showErrorMessage="1" prompt="Input the approved Travel budget amount." sqref="F10"/>
    <dataValidation allowBlank="1" showInputMessage="1" showErrorMessage="1" prompt="Input the expended amount of the Travel budget." sqref="F11"/>
    <dataValidation allowBlank="1" showInputMessage="1" showErrorMessage="1" prompt="Input the number of CEAP caseworkers, quantified as Full-Time Equivalent staff" sqref="F18"/>
    <dataValidation type="list" allowBlank="1" showInputMessage="1" showErrorMessage="1" prompt="Select accurate program year" sqref="F8">
      <formula1>"PY14, PY15, PY16, PY17, PY18, PY19, PY20"</formula1>
    </dataValidation>
    <dataValidation allowBlank="1" showInputMessage="1" showErrorMessage="1" prompt="Input the number of weeks remaining in the program year. Be sure to remove any holiday, or non-working weeks remaining in the program year." sqref="B18"/>
    <dataValidation allowBlank="1" showInputMessage="1" showErrorMessage="1" prompt="Input the cumulative, unduplicated, number of households served across both CEAP Components, with the current year's program funds" sqref="D18"/>
    <dataValidation allowBlank="1" showInputMessage="1" showErrorMessage="1" prompt="Input the obligated amount of the administration budget._x000a_Obligated funds are already specifically designated and documented as an allowable expenditure for this budget line item, but have not yet been reported to the Department." sqref="B14"/>
    <dataValidation allowBlank="1" showInputMessage="1" showErrorMessage="1" prompt="Input the approved Administration budget amount." sqref="B10"/>
    <dataValidation allowBlank="1" showInputMessage="1" showErrorMessage="1" prompt="Input the expended amount of the Administration budget." sqref="B11"/>
    <dataValidation type="list" allowBlank="1" showInputMessage="1" showErrorMessage="1" prompt="Input current program year contract term" sqref="D8">
      <formula1>"Jan 1 - Dec 31, Other"</formula1>
    </dataValidation>
    <dataValidation allowBlank="1" showInputMessage="1" showErrorMessage="1" prompt="Input current program year contract number" sqref="B8"/>
    <dataValidation allowBlank="1" showInputMessage="1" showErrorMessage="1" prompt="Use this form to help with your production planning for the CEAP program" sqref="A3"/>
    <dataValidation type="list" allowBlank="1" showInputMessage="1" showErrorMessage="1" prompt="Select the month that matches the monthly expenditure report the numbers for this tool are pulled from." sqref="B6">
      <formula1>"January, February, March, April, May, June, July, August, September, October, November, December, Closeout"</formula1>
    </dataValidation>
    <dataValidation allowBlank="1" showInputMessage="1" showErrorMessage="1" prompt="Enter the Average Household Expenditure for the previous program year [direct service dollars expended in previous program year (including any carryover) divided by the total number of unduplicated households served in UA and HCC during the previous year]" sqref="C20"/>
  </dataValidations>
  <printOptions horizontalCentered="1"/>
  <pageMargins left="0.7" right="0.7" top="0.75" bottom="0.75" header="0.3" footer="0.3"/>
  <pageSetup scale="83" orientation="landscape" r:id="rId1"/>
  <headerFooter>
    <oddFooter>&amp;R&amp;"-,Italic"Updated April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CEAP Production Tool</vt:lpstr>
      <vt:lpstr>'CEAP Production Tool'!Print_Area</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CEAP Production Schedule</dc:title>
  <dc:subject>CEAP Production</dc:subject>
  <dc:creator>TDHCA</dc:creator>
  <cp:lastModifiedBy>Karen Keith</cp:lastModifiedBy>
  <cp:lastPrinted>2019-03-15T16:45:29Z</cp:lastPrinted>
  <dcterms:created xsi:type="dcterms:W3CDTF">2015-06-02T18:25:00Z</dcterms:created>
  <dcterms:modified xsi:type="dcterms:W3CDTF">2019-04-16T19:19:12Z</dcterms:modified>
</cp:coreProperties>
</file>