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ca\catr\WAP\WAP - CT-EB Shared Working Docs\October 2023 Web Updates\"/>
    </mc:Choice>
  </mc:AlternateContent>
  <bookViews>
    <workbookView xWindow="0" yWindow="600" windowWidth="2172" windowHeight="0"/>
  </bookViews>
  <sheets>
    <sheet name="Client Information" sheetId="5" r:id="rId1"/>
    <sheet name="Drawing" sheetId="7" r:id="rId2"/>
    <sheet name="Whole House Assessment " sheetId="9" r:id="rId3"/>
    <sheet name="MHEA Whole House Assessment" sheetId="10" r:id="rId4"/>
    <sheet name="Counties-Agencies" sheetId="8" state="hidden" r:id="rId5"/>
    <sheet name="Weather File " sheetId="11" state="hidden" r:id="rId6"/>
  </sheets>
  <definedNames>
    <definedName name="_xlnm.Print_Area" localSheetId="0">'Client Information'!$A$1:$I$63</definedName>
    <definedName name="_xlnm.Print_Area" localSheetId="3">'MHEA Whole House Assessment'!$A$1:$N$639</definedName>
    <definedName name="_xlnm.Print_Area" localSheetId="2">'Whole House Assessment '!$A$1:$N$576</definedName>
    <definedName name="Z_9D19C33F_C50B_4AAB_9485_F8DEEC285468_.wvu.Cols" localSheetId="1" hidden="1">Drawing!$DM:$DV</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3" i="10" l="1"/>
  <c r="G146" i="10"/>
  <c r="G145" i="10"/>
  <c r="G144" i="10"/>
  <c r="G143" i="10"/>
  <c r="G142" i="10"/>
  <c r="G141" i="10"/>
  <c r="G140" i="10"/>
  <c r="G137" i="10"/>
  <c r="G136" i="10"/>
  <c r="G135" i="10"/>
  <c r="G134" i="10"/>
  <c r="G133" i="10"/>
  <c r="G132" i="10"/>
  <c r="G131" i="10"/>
  <c r="E93" i="9"/>
  <c r="E92" i="9"/>
  <c r="E91" i="9"/>
  <c r="E90" i="9"/>
  <c r="E89" i="9"/>
  <c r="E88" i="9"/>
  <c r="E87" i="9"/>
  <c r="M23" i="9"/>
  <c r="M22" i="9"/>
  <c r="M21" i="9"/>
  <c r="M20" i="9"/>
  <c r="M19" i="9"/>
  <c r="M18" i="9"/>
  <c r="M17" i="9"/>
  <c r="M16" i="9"/>
  <c r="M15" i="9"/>
  <c r="M14" i="9"/>
  <c r="M13" i="9"/>
  <c r="M12" i="9"/>
  <c r="M11" i="9"/>
  <c r="M10" i="9"/>
  <c r="M9" i="9"/>
  <c r="M8" i="9"/>
  <c r="M7" i="9"/>
  <c r="M6" i="9"/>
  <c r="M5" i="9"/>
  <c r="M4" i="9"/>
  <c r="AB55" i="7" l="1"/>
  <c r="D1" i="7" l="1"/>
  <c r="DJ25" i="7" l="1"/>
  <c r="DJ40" i="7" s="1"/>
  <c r="DK25" i="7"/>
  <c r="DK40" i="7" s="1"/>
  <c r="DL25" i="7"/>
  <c r="DL40" i="7" s="1"/>
  <c r="DM25" i="7"/>
  <c r="DM40" i="7" s="1"/>
  <c r="DO25" i="7"/>
  <c r="DO40" i="7" s="1"/>
  <c r="DQ25" i="7"/>
  <c r="DQ40" i="7" s="1"/>
  <c r="DR25" i="7"/>
  <c r="DR40" i="7" s="1"/>
  <c r="DS25" i="7"/>
  <c r="DS40" i="7" s="1"/>
  <c r="DV25" i="7"/>
  <c r="DV40" i="7" s="1"/>
  <c r="DX25" i="7"/>
  <c r="DX40" i="7" s="1"/>
  <c r="DI25" i="7"/>
  <c r="DI40" i="7" s="1"/>
  <c r="DN25" i="7"/>
  <c r="DN40" i="7" s="1"/>
  <c r="DP25" i="7"/>
  <c r="DP40" i="7" s="1"/>
  <c r="DT25" i="7"/>
  <c r="DT40" i="7" s="1"/>
  <c r="DU25" i="7"/>
  <c r="DW25" i="7"/>
  <c r="DE29" i="7"/>
  <c r="DI29" i="7"/>
  <c r="DJ29" i="7"/>
  <c r="DK29" i="7"/>
  <c r="DK35" i="7" s="1"/>
  <c r="DK41" i="7" s="1"/>
  <c r="DL29" i="7"/>
  <c r="DM29" i="7"/>
  <c r="DM35" i="7" s="1"/>
  <c r="DM41" i="7" s="1"/>
  <c r="DN29" i="7"/>
  <c r="DN35" i="7" s="1"/>
  <c r="DN41" i="7" s="1"/>
  <c r="DO29" i="7"/>
  <c r="DO35" i="7" s="1"/>
  <c r="DO41" i="7" s="1"/>
  <c r="DP29" i="7"/>
  <c r="DP35" i="7" s="1"/>
  <c r="DP41" i="7" s="1"/>
  <c r="DQ29" i="7"/>
  <c r="DR29" i="7"/>
  <c r="DR35" i="7" s="1"/>
  <c r="DR41" i="7" s="1"/>
  <c r="DS29" i="7"/>
  <c r="DT29" i="7"/>
  <c r="DU29" i="7"/>
  <c r="DV29" i="7"/>
  <c r="DW29" i="7"/>
  <c r="DW35" i="7" s="1"/>
  <c r="DW41" i="7" s="1"/>
  <c r="DX29" i="7"/>
  <c r="DE30" i="7"/>
  <c r="DI30" i="7"/>
  <c r="DJ30" i="7"/>
  <c r="DK30" i="7"/>
  <c r="DL30" i="7"/>
  <c r="DM30" i="7"/>
  <c r="DN30" i="7"/>
  <c r="DO30" i="7"/>
  <c r="DP30" i="7"/>
  <c r="DQ30" i="7"/>
  <c r="DR30" i="7"/>
  <c r="DS30" i="7"/>
  <c r="DT30" i="7"/>
  <c r="DU30" i="7"/>
  <c r="DV30" i="7"/>
  <c r="DW30" i="7"/>
  <c r="DX30" i="7"/>
  <c r="DE31" i="7"/>
  <c r="DE51" i="7" s="1"/>
  <c r="DI31" i="7"/>
  <c r="DJ31" i="7"/>
  <c r="DK31" i="7"/>
  <c r="DL31" i="7"/>
  <c r="DM31" i="7"/>
  <c r="DN31" i="7"/>
  <c r="DO31" i="7"/>
  <c r="DP31" i="7"/>
  <c r="DQ31" i="7"/>
  <c r="DR31" i="7"/>
  <c r="DS31" i="7"/>
  <c r="DT31" i="7"/>
  <c r="DU31" i="7"/>
  <c r="DV31" i="7"/>
  <c r="DW31" i="7"/>
  <c r="DX31" i="7"/>
  <c r="DE32" i="7"/>
  <c r="DI32" i="7"/>
  <c r="DJ32" i="7"/>
  <c r="DK32" i="7"/>
  <c r="DL32" i="7"/>
  <c r="DM32" i="7"/>
  <c r="DN32" i="7"/>
  <c r="DO32" i="7"/>
  <c r="DP32" i="7"/>
  <c r="DQ32" i="7"/>
  <c r="DR32" i="7"/>
  <c r="DS32" i="7"/>
  <c r="DT32" i="7"/>
  <c r="DU32" i="7"/>
  <c r="DV32" i="7"/>
  <c r="DW32" i="7"/>
  <c r="DX32" i="7"/>
  <c r="DE33" i="7"/>
  <c r="DI33" i="7"/>
  <c r="DJ33" i="7"/>
  <c r="DK33" i="7"/>
  <c r="DL33" i="7"/>
  <c r="DM33" i="7"/>
  <c r="DN33" i="7"/>
  <c r="DO33" i="7"/>
  <c r="DP33" i="7"/>
  <c r="DQ33" i="7"/>
  <c r="DR33" i="7"/>
  <c r="DS33" i="7"/>
  <c r="DT33" i="7"/>
  <c r="DU33" i="7"/>
  <c r="DV33" i="7"/>
  <c r="DW33" i="7"/>
  <c r="DX33" i="7"/>
  <c r="DE34" i="7"/>
  <c r="DI34" i="7"/>
  <c r="DJ34" i="7"/>
  <c r="DK34" i="7"/>
  <c r="DL34" i="7"/>
  <c r="DM34" i="7"/>
  <c r="DN34" i="7"/>
  <c r="DO34" i="7"/>
  <c r="DP34" i="7"/>
  <c r="DQ34" i="7"/>
  <c r="DR34" i="7"/>
  <c r="DS34" i="7"/>
  <c r="DT34" i="7"/>
  <c r="DU34" i="7"/>
  <c r="DV34" i="7"/>
  <c r="DW34" i="7"/>
  <c r="DX34" i="7"/>
  <c r="DE35" i="7"/>
  <c r="DI35" i="7"/>
  <c r="DI41" i="7" s="1"/>
  <c r="DJ35" i="7"/>
  <c r="DJ41" i="7" s="1"/>
  <c r="DL35" i="7"/>
  <c r="DL41" i="7" s="1"/>
  <c r="DQ35" i="7"/>
  <c r="DQ41" i="7" s="1"/>
  <c r="DS35" i="7"/>
  <c r="DS41" i="7" s="1"/>
  <c r="DT35" i="7"/>
  <c r="DT41" i="7" s="1"/>
  <c r="DU35" i="7"/>
  <c r="DU41" i="7" s="1"/>
  <c r="DV35" i="7"/>
  <c r="DV41" i="7" s="1"/>
  <c r="DX35" i="7"/>
  <c r="DX41" i="7" s="1"/>
  <c r="DE36" i="7"/>
  <c r="DE37" i="7"/>
  <c r="DE38" i="7"/>
  <c r="DE39" i="7"/>
  <c r="DI39" i="7"/>
  <c r="DJ39" i="7"/>
  <c r="DK39" i="7"/>
  <c r="DL39" i="7"/>
  <c r="DM39" i="7"/>
  <c r="DN39" i="7"/>
  <c r="DO39" i="7"/>
  <c r="DP39" i="7"/>
  <c r="DQ39" i="7"/>
  <c r="DR39" i="7"/>
  <c r="DS39" i="7"/>
  <c r="DT39" i="7"/>
  <c r="DU39" i="7"/>
  <c r="DV39" i="7"/>
  <c r="DW39" i="7"/>
  <c r="DX39" i="7"/>
  <c r="DE40" i="7"/>
  <c r="DU40" i="7"/>
  <c r="DW40" i="7"/>
  <c r="DE41" i="7"/>
  <c r="DE42" i="7"/>
  <c r="DE43" i="7"/>
  <c r="DE44" i="7"/>
  <c r="DE45" i="7"/>
  <c r="DE46" i="7"/>
  <c r="DI46" i="7"/>
  <c r="DJ46" i="7" s="1"/>
  <c r="DE47" i="7"/>
  <c r="DI47" i="7"/>
  <c r="DJ47" i="7"/>
  <c r="DE48" i="7"/>
  <c r="DI48" i="7"/>
  <c r="DJ48" i="7"/>
  <c r="DE49" i="7"/>
  <c r="DI49" i="7"/>
  <c r="DJ49" i="7" s="1"/>
  <c r="DE50" i="7"/>
  <c r="DI50" i="7"/>
  <c r="DJ50" i="7" s="1"/>
  <c r="DI51" i="7"/>
  <c r="DJ51" i="7"/>
  <c r="DE52" i="7"/>
  <c r="DI52" i="7"/>
  <c r="DJ52" i="7"/>
  <c r="DI53" i="7"/>
  <c r="DJ53" i="7" s="1"/>
  <c r="DQ54" i="7"/>
  <c r="DS54" i="7"/>
  <c r="DT54" i="7"/>
  <c r="DU54" i="7"/>
  <c r="DV65" i="7"/>
  <c r="DW54" i="7"/>
  <c r="EA54" i="7"/>
  <c r="EE54" i="7" s="1"/>
  <c r="EC54" i="7"/>
  <c r="ED54" i="7"/>
  <c r="EG54" i="7"/>
  <c r="DQ55" i="7"/>
  <c r="DS55" i="7"/>
  <c r="DT55" i="7"/>
  <c r="DU55" i="7"/>
  <c r="DW55" i="7"/>
  <c r="EA55" i="7"/>
  <c r="EC55" i="7"/>
  <c r="ED55" i="7"/>
  <c r="EE55" i="7"/>
  <c r="EG55" i="7"/>
  <c r="DQ56" i="7"/>
  <c r="DU56" i="7" s="1"/>
  <c r="DS56" i="7"/>
  <c r="DT56" i="7"/>
  <c r="DW56" i="7"/>
  <c r="EA56" i="7"/>
  <c r="EC56" i="7"/>
  <c r="ED56" i="7"/>
  <c r="EE56" i="7"/>
  <c r="EG56" i="7"/>
  <c r="DQ57" i="7"/>
  <c r="DS57" i="7"/>
  <c r="DU57" i="7" s="1"/>
  <c r="DT57" i="7"/>
  <c r="DW57" i="7"/>
  <c r="EA57" i="7"/>
  <c r="EC57" i="7"/>
  <c r="ED57" i="7"/>
  <c r="EE57" i="7"/>
  <c r="EG57" i="7"/>
  <c r="DH58" i="7"/>
  <c r="DI58" i="7"/>
  <c r="DJ58" i="7"/>
  <c r="DK58" i="7"/>
  <c r="DQ58" i="7"/>
  <c r="DS58" i="7"/>
  <c r="DT58" i="7"/>
  <c r="DU58" i="7"/>
  <c r="DW58" i="7"/>
  <c r="EA58" i="7"/>
  <c r="EE58" i="7" s="1"/>
  <c r="EC58" i="7"/>
  <c r="ED58" i="7"/>
  <c r="EG58" i="7"/>
  <c r="DH59" i="7"/>
  <c r="DI59" i="7"/>
  <c r="DJ59" i="7"/>
  <c r="DK59" i="7"/>
  <c r="DQ59" i="7"/>
  <c r="DS59" i="7"/>
  <c r="DU59" i="7" s="1"/>
  <c r="DT59" i="7"/>
  <c r="DW59" i="7"/>
  <c r="EA59" i="7"/>
  <c r="EC59" i="7"/>
  <c r="ED59" i="7"/>
  <c r="EE59" i="7"/>
  <c r="EG59" i="7"/>
  <c r="DH60" i="7"/>
  <c r="DI60" i="7"/>
  <c r="DJ60" i="7"/>
  <c r="DK60" i="7"/>
  <c r="DQ60" i="7"/>
  <c r="DS60" i="7"/>
  <c r="DT60" i="7"/>
  <c r="DU60" i="7"/>
  <c r="DW60" i="7"/>
  <c r="EA60" i="7"/>
  <c r="EE60" i="7" s="1"/>
  <c r="EC60" i="7"/>
  <c r="ED60" i="7"/>
  <c r="EG60" i="7"/>
  <c r="DH61" i="7"/>
  <c r="DI61" i="7"/>
  <c r="DJ61" i="7"/>
  <c r="DK61" i="7"/>
  <c r="DQ61" i="7"/>
  <c r="DS61" i="7"/>
  <c r="DU61" i="7" s="1"/>
  <c r="DT61" i="7"/>
  <c r="DW61" i="7"/>
  <c r="EA61" i="7"/>
  <c r="EC61" i="7"/>
  <c r="ED61" i="7"/>
  <c r="EE61" i="7"/>
  <c r="EG61" i="7"/>
  <c r="DH62" i="7"/>
  <c r="DI62" i="7"/>
  <c r="DJ62" i="7"/>
  <c r="DK62" i="7"/>
  <c r="DQ62" i="7"/>
  <c r="DS62" i="7"/>
  <c r="DT62" i="7"/>
  <c r="DU62" i="7"/>
  <c r="DW62" i="7"/>
  <c r="EA62" i="7"/>
  <c r="EE62" i="7" s="1"/>
  <c r="EC62" i="7"/>
  <c r="ED62" i="7"/>
  <c r="EG62" i="7"/>
  <c r="DH63" i="7"/>
  <c r="DI63" i="7"/>
  <c r="DJ63" i="7"/>
  <c r="DK63" i="7"/>
  <c r="DQ63" i="7"/>
  <c r="DS63" i="7"/>
  <c r="DU63" i="7" s="1"/>
  <c r="DT63" i="7"/>
  <c r="DW63" i="7"/>
  <c r="EA63" i="7"/>
  <c r="EC63" i="7"/>
  <c r="ED63" i="7"/>
  <c r="EE63" i="7"/>
  <c r="EG63" i="7"/>
  <c r="DH64" i="7"/>
  <c r="DI64" i="7"/>
  <c r="DJ64" i="7"/>
  <c r="DK64" i="7"/>
  <c r="DQ64" i="7"/>
  <c r="DS64" i="7"/>
  <c r="DT64" i="7"/>
  <c r="DU64" i="7"/>
  <c r="DW64" i="7"/>
  <c r="EA64" i="7"/>
  <c r="EE64" i="7" s="1"/>
  <c r="EC64" i="7"/>
  <c r="ED64" i="7"/>
  <c r="EG64" i="7"/>
  <c r="DH65" i="7"/>
  <c r="DI65" i="7"/>
  <c r="DJ65" i="7"/>
  <c r="DK65" i="7"/>
  <c r="DH66" i="7"/>
  <c r="DI68" i="7" s="1"/>
  <c r="DI66" i="7"/>
  <c r="DJ66" i="7"/>
  <c r="DK66" i="7"/>
  <c r="DI44" i="7" l="1"/>
  <c r="DE53" i="7"/>
  <c r="L515" i="10"/>
  <c r="L450" i="9"/>
  <c r="L437" i="9"/>
</calcChain>
</file>

<file path=xl/comments1.xml><?xml version="1.0" encoding="utf-8"?>
<comments xmlns="http://schemas.openxmlformats.org/spreadsheetml/2006/main">
  <authors>
    <author>Windows User</author>
  </authors>
  <commentList>
    <comment ref="H87"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88"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89"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90"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91"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92"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 ref="H93" authorId="0" shapeId="0">
      <text>
        <r>
          <rPr>
            <b/>
            <sz val="11"/>
            <color indexed="81"/>
            <rFont val="Tahoma"/>
            <family val="2"/>
          </rPr>
          <t>Leakiness:</t>
        </r>
        <r>
          <rPr>
            <sz val="9"/>
            <color indexed="81"/>
            <rFont val="Tahoma"/>
            <family val="2"/>
          </rPr>
          <t xml:space="preserve">
</t>
        </r>
        <r>
          <rPr>
            <sz val="11"/>
            <color indexed="81"/>
            <rFont val="Tahoma"/>
            <family val="2"/>
          </rPr>
          <t>Provide an Estimate of how leaky the door is. 
Tight- Square Frame, No Warping, Functional W/S, Good seal at Threshold, no holes, latches keep door securely shut. 
Medium- Would likely benefit from air sealing efforts. 
Loose- Out of Square, Warping, W/S Missing, Poor Seal at threshold, Holes, Structural damage and latches do not keep door securely shut</t>
        </r>
        <r>
          <rPr>
            <sz val="9"/>
            <color indexed="81"/>
            <rFont val="Tahoma"/>
            <family val="2"/>
          </rPr>
          <t xml:space="preserve">. </t>
        </r>
      </text>
    </comment>
  </commentList>
</comments>
</file>

<file path=xl/comments2.xml><?xml version="1.0" encoding="utf-8"?>
<comments xmlns="http://schemas.openxmlformats.org/spreadsheetml/2006/main">
  <authors>
    <author>Windows User</author>
  </authors>
  <commentList>
    <comment ref="H15" authorId="0" shapeId="0">
      <text>
        <r>
          <rPr>
            <sz val="12"/>
            <color indexed="81"/>
            <rFont val="Calibri"/>
            <family val="2"/>
            <scheme val="minor"/>
          </rPr>
          <t>Wall Configuration: 1st Choice- The Roof slopes down from the shared wall of the MH and the addition to the opposite Exterior Wall. 
2nd Choice- If Roof peaks along the Center of the Addition and slopes down towards the two Exterior Walls
3rd Choice- If addition has flat roo</t>
        </r>
        <r>
          <rPr>
            <sz val="9"/>
            <color indexed="81"/>
            <rFont val="Tahoma"/>
            <family val="2"/>
          </rPr>
          <t xml:space="preserve">f
</t>
        </r>
      </text>
    </comment>
    <comment ref="H16" authorId="0" shapeId="0">
      <text>
        <r>
          <rPr>
            <sz val="12"/>
            <color indexed="81"/>
            <rFont val="Calibri"/>
            <family val="2"/>
            <scheme val="minor"/>
          </rPr>
          <t>Wall Configuration: 1st Choice- The Roof slopes down from the shared wall of the MH and the addition to the opposite Exterior Wall. 
2nd Choice- If Roof peaks along the Center of the Addition and slopes down towards the two Exterior Walls
3rd Choice- If addition has flat roo</t>
        </r>
        <r>
          <rPr>
            <sz val="9"/>
            <color indexed="81"/>
            <rFont val="Tahoma"/>
            <family val="2"/>
          </rPr>
          <t xml:space="preserve">f
</t>
        </r>
      </text>
    </comment>
    <comment ref="H17" authorId="0" shapeId="0">
      <text>
        <r>
          <rPr>
            <sz val="12"/>
            <color indexed="81"/>
            <rFont val="Calibri"/>
            <family val="2"/>
            <scheme val="minor"/>
          </rPr>
          <t>Wall Configuration: 1st Choice- The Roof slopes down from the shared wall of the MH and the addition to the opposite Exterior Wall. 
2nd Choice- If Roof peaks along the Center of the Addition and slopes down towards the two Exterior Walls
3rd Choice- If addition has flat roo</t>
        </r>
        <r>
          <rPr>
            <sz val="9"/>
            <color indexed="81"/>
            <rFont val="Tahoma"/>
            <family val="2"/>
          </rPr>
          <t xml:space="preserve">f
</t>
        </r>
      </text>
    </comment>
    <comment ref="H18" authorId="0" shapeId="0">
      <text>
        <r>
          <rPr>
            <sz val="12"/>
            <color indexed="81"/>
            <rFont val="Calibri"/>
            <family val="2"/>
            <scheme val="minor"/>
          </rPr>
          <t>Wall Configuration: 1st Choice- The Roof slopes down from the shared wall of the MH and the addition to the opposite Exterior Wall. 
2nd Choice- If Roof peaks along the Center of the Addition and slopes down towards the two Exterior Walls
3rd Choice- If addition has flat roo</t>
        </r>
        <r>
          <rPr>
            <sz val="9"/>
            <color indexed="81"/>
            <rFont val="Tahoma"/>
            <family val="2"/>
          </rPr>
          <t xml:space="preserve">f
</t>
        </r>
      </text>
    </comment>
    <comment ref="A190" authorId="0" shapeId="0">
      <text>
        <r>
          <rPr>
            <sz val="9"/>
            <color indexed="81"/>
            <rFont val="Tahoma"/>
            <family val="2"/>
          </rPr>
          <t xml:space="preserve">The Floor form is divided into four sections: a general description, floor wing
description, floor belly description, and the Comment and Additional Cost fields.
The floor of a mobile home is constructed of floor joists spanning across the length
or width of the mobile home. The floor is supported on a pair of I-beams spanning
across the length of the mobile home. The floor wing is the part of the floor outside
the supports, and the floor belly is the part between the supports. The floor wing
and belly sections are protected from outside elements including water, wind, and
rodents using a wrap attached to the underside of floor joists, and may contain
insulation.
</t>
        </r>
      </text>
    </comment>
  </commentList>
</comments>
</file>

<file path=xl/sharedStrings.xml><?xml version="1.0" encoding="utf-8"?>
<sst xmlns="http://schemas.openxmlformats.org/spreadsheetml/2006/main" count="2256" uniqueCount="825">
  <si>
    <t>Subrecipient Name:</t>
  </si>
  <si>
    <t xml:space="preserve"> </t>
  </si>
  <si>
    <t>Client Info</t>
  </si>
  <si>
    <t>Assessment Key for Contact Info</t>
  </si>
  <si>
    <t>Job Number:</t>
  </si>
  <si>
    <t>Will be completed by Intake Staff</t>
  </si>
  <si>
    <t>Street Address:</t>
  </si>
  <si>
    <t>Will be completed by Assessors</t>
  </si>
  <si>
    <t>County:</t>
  </si>
  <si>
    <t>Assessment Information</t>
  </si>
  <si>
    <t>Energy Auditor 1</t>
  </si>
  <si>
    <t>Energy Auditor 2</t>
  </si>
  <si>
    <t>Energy Auditor 3</t>
  </si>
  <si>
    <t>Basic Dwelling Information</t>
  </si>
  <si>
    <t>Year Built:</t>
  </si>
  <si>
    <t>Ownership:</t>
  </si>
  <si>
    <t>Previously Weatherized?</t>
  </si>
  <si>
    <t>Electric Utility Company:</t>
  </si>
  <si>
    <t>Electric Account #</t>
  </si>
  <si>
    <t>Gas/Propane Company:</t>
  </si>
  <si>
    <t>Weather File</t>
  </si>
  <si>
    <t>SQFT of Home</t>
  </si>
  <si>
    <t>Wall # Code</t>
  </si>
  <si>
    <t>Wall Type</t>
  </si>
  <si>
    <t>Stud Size</t>
  </si>
  <si>
    <t>Exterior Type</t>
  </si>
  <si>
    <t>Orientation</t>
  </si>
  <si>
    <t>Gross Area (sqft)</t>
  </si>
  <si>
    <t>Condition</t>
  </si>
  <si>
    <t>Ext. R-Value</t>
  </si>
  <si>
    <t>Window Code</t>
  </si>
  <si>
    <t>Window Type</t>
  </si>
  <si>
    <t>Frame Type</t>
  </si>
  <si>
    <t>Glazing Type</t>
  </si>
  <si>
    <t>Leakiness</t>
  </si>
  <si>
    <t>Wall Code</t>
  </si>
  <si>
    <t>Retrofit Options</t>
  </si>
  <si>
    <t>Door Code</t>
  </si>
  <si>
    <t>Door Type</t>
  </si>
  <si>
    <t>Width (in)</t>
  </si>
  <si>
    <t>Height (in)</t>
  </si>
  <si>
    <t>Attic Code</t>
  </si>
  <si>
    <t>Attic Types</t>
  </si>
  <si>
    <t>Ex. Insul. Type</t>
  </si>
  <si>
    <t>Depth (in)</t>
  </si>
  <si>
    <t>Manufacturer</t>
  </si>
  <si>
    <t>Year</t>
  </si>
  <si>
    <t>Model #</t>
  </si>
  <si>
    <t>Location</t>
  </si>
  <si>
    <t>SEER/EER</t>
  </si>
  <si>
    <t>Include SIR</t>
  </si>
  <si>
    <t>Pa</t>
  </si>
  <si>
    <t>Location:</t>
  </si>
  <si>
    <t>Combustion Air</t>
  </si>
  <si>
    <t>Showerheads</t>
  </si>
  <si>
    <t># of Showerheads used in HH</t>
  </si>
  <si>
    <t>Aerators</t>
  </si>
  <si>
    <t>Type</t>
  </si>
  <si>
    <t>Quantity</t>
  </si>
  <si>
    <t>LR</t>
  </si>
  <si>
    <t>Anderson</t>
  </si>
  <si>
    <t>Angelina</t>
  </si>
  <si>
    <t>Chambers</t>
  </si>
  <si>
    <t>Cherokee</t>
  </si>
  <si>
    <t>Galveston</t>
  </si>
  <si>
    <t>Gregg</t>
  </si>
  <si>
    <t>Hardin</t>
  </si>
  <si>
    <t>Harrison</t>
  </si>
  <si>
    <t>Henderson</t>
  </si>
  <si>
    <t>Houston</t>
  </si>
  <si>
    <t>Jasper</t>
  </si>
  <si>
    <t>Jefferson</t>
  </si>
  <si>
    <t>Kaufman</t>
  </si>
  <si>
    <t>Liberty</t>
  </si>
  <si>
    <t>Orange</t>
  </si>
  <si>
    <t>Panola</t>
  </si>
  <si>
    <t>Polk</t>
  </si>
  <si>
    <t>Rusk</t>
  </si>
  <si>
    <t>Primary Heating Source</t>
  </si>
  <si>
    <t xml:space="preserve">Secondary Heating Source </t>
  </si>
  <si>
    <t xml:space="preserve">Additional Notes (Directions, Landmarks, Client Availability, Etc.) </t>
  </si>
  <si>
    <t xml:space="preserve">Application Date: </t>
  </si>
  <si>
    <t>Submit to SHPO</t>
  </si>
  <si>
    <t>Existing Insulation</t>
  </si>
  <si>
    <t>Conditioned Stories</t>
  </si>
  <si>
    <t>Exterior Shading %</t>
  </si>
  <si>
    <t xml:space="preserve">Assessor Notes </t>
  </si>
  <si>
    <t>Storm Door Condition</t>
  </si>
  <si>
    <t xml:space="preserve">Existing R-Value </t>
  </si>
  <si>
    <t xml:space="preserve">R-Value to Add </t>
  </si>
  <si>
    <t xml:space="preserve">Foundation Code </t>
  </si>
  <si>
    <t xml:space="preserve">Foundation Type </t>
  </si>
  <si>
    <t xml:space="preserve">Added Insulation Type </t>
  </si>
  <si>
    <t>Addt'l Cost ($)</t>
  </si>
  <si>
    <t>Height Exposed (%)</t>
  </si>
  <si>
    <t>Existing R-Value</t>
  </si>
  <si>
    <t xml:space="preserve">Height to Bottom of Floor Joist </t>
  </si>
  <si>
    <t xml:space="preserve">Fuel Type </t>
  </si>
  <si>
    <t>Supply Temp</t>
  </si>
  <si>
    <t xml:space="preserve">Air Infiltration Measure(s)- Location/Description </t>
  </si>
  <si>
    <t>Before WAP</t>
  </si>
  <si>
    <t xml:space="preserve">After WAP (Target Reduction) </t>
  </si>
  <si>
    <t>Air Leakage Rate (CFM)</t>
  </si>
  <si>
    <t>Duct Operating Pressures</t>
  </si>
  <si>
    <t>Supply (Pa)</t>
  </si>
  <si>
    <t>After WAP</t>
  </si>
  <si>
    <t>Fireplace Condition</t>
  </si>
  <si>
    <t xml:space="preserve">Qty. </t>
  </si>
  <si>
    <t>Fuel Type</t>
  </si>
  <si>
    <t>Rated Input</t>
  </si>
  <si>
    <t>Size (Gallons)</t>
  </si>
  <si>
    <t>Input Units</t>
  </si>
  <si>
    <t xml:space="preserve">Assessor Notes Comments </t>
  </si>
  <si>
    <t xml:space="preserve">System Code </t>
  </si>
  <si>
    <t xml:space="preserve">Heat Supplied % </t>
  </si>
  <si>
    <t xml:space="preserve">Primary System </t>
  </si>
  <si>
    <t xml:space="preserve">Equipment Type </t>
  </si>
  <si>
    <t xml:space="preserve">CO Reading (If Applicable) </t>
  </si>
  <si>
    <t xml:space="preserve">Manufacturer </t>
  </si>
  <si>
    <t>Serial Number #</t>
  </si>
  <si>
    <t xml:space="preserve">Type </t>
  </si>
  <si>
    <t xml:space="preserve">Input Capacity </t>
  </si>
  <si>
    <t xml:space="preserve">Output Capacity </t>
  </si>
  <si>
    <t xml:space="preserve">Steady State Efficiency </t>
  </si>
  <si>
    <t xml:space="preserve">Furnace Heat Rise </t>
  </si>
  <si>
    <t xml:space="preserve">Return Temp </t>
  </si>
  <si>
    <t xml:space="preserve">Pilot </t>
  </si>
  <si>
    <t xml:space="preserve">Options </t>
  </si>
  <si>
    <t xml:space="preserve">Pilot on in summer? </t>
  </si>
  <si>
    <t xml:space="preserve">Replacement Options </t>
  </si>
  <si>
    <t xml:space="preserve">Output Units </t>
  </si>
  <si>
    <t xml:space="preserve">HSPF Current:  </t>
  </si>
  <si>
    <t>Cost ($)</t>
  </si>
  <si>
    <t xml:space="preserve">Cooling (Code should read as AC1, AC2, etc.) </t>
  </si>
  <si>
    <t xml:space="preserve">Ac Code </t>
  </si>
  <si>
    <t>Floor Area Cooled (Sq. Ft)</t>
  </si>
  <si>
    <t xml:space="preserve">Blower Door Data </t>
  </si>
  <si>
    <t xml:space="preserve"> @50</t>
  </si>
  <si>
    <t xml:space="preserve">Air Infiltration Notes </t>
  </si>
  <si>
    <t xml:space="preserve">Return (Pa) </t>
  </si>
  <si>
    <t xml:space="preserve">Duct System/ Conditions </t>
  </si>
  <si>
    <t>Duct Condition</t>
  </si>
  <si>
    <t>Eval. Of Registers</t>
  </si>
  <si>
    <t>Return Air Size</t>
  </si>
  <si>
    <t>Cond. Of Plenum</t>
  </si>
  <si>
    <t xml:space="preserve"># of Register(s) </t>
  </si>
  <si>
    <t>Duct Sealing Measure(s)- Location/Description</t>
  </si>
  <si>
    <t>Insulation Blanket</t>
  </si>
  <si>
    <t>Pipe Insulated?</t>
  </si>
  <si>
    <t>Recovery Efficiency (RE)</t>
  </si>
  <si>
    <t xml:space="preserve">Model Number # </t>
  </si>
  <si>
    <t>CO Reading</t>
  </si>
  <si>
    <t xml:space="preserve">HWH Temp (F) </t>
  </si>
  <si>
    <t xml:space="preserve">EF/RE Resource </t>
  </si>
  <si>
    <t xml:space="preserve">WAP Best Practice </t>
  </si>
  <si>
    <t xml:space="preserve">Baseload Measurement(s)- Hot Water Heater (#1) </t>
  </si>
  <si>
    <t xml:space="preserve">Baseload Measurement(s)- Hot Water Heater (#2) </t>
  </si>
  <si>
    <t>Baseload Measurement(s)- Refrigerator(s)</t>
  </si>
  <si>
    <t>Style</t>
  </si>
  <si>
    <t xml:space="preserve">Cu Ft. </t>
  </si>
  <si>
    <t>kWh Reading</t>
  </si>
  <si>
    <t xml:space="preserve">Note: Refusal Must Be Documented </t>
  </si>
  <si>
    <t xml:space="preserve">Metering Minutes </t>
  </si>
  <si>
    <t>AVG. GPM</t>
  </si>
  <si>
    <t xml:space="preserve">Minutes each/per day </t>
  </si>
  <si>
    <t xml:space="preserve">Lighting (LED) 's </t>
  </si>
  <si>
    <t xml:space="preserve">Lighting Code: 40 watt Eq. (9watt) </t>
  </si>
  <si>
    <t xml:space="preserve">Use (hours/day) </t>
  </si>
  <si>
    <t xml:space="preserve">Lighting Code: 60 watt Eq. (13watt) </t>
  </si>
  <si>
    <t xml:space="preserve">Lighting Code: 75 watt Eq. (19watt) </t>
  </si>
  <si>
    <t xml:space="preserve">Lighting Code: 100 watt Eq. (23watt) </t>
  </si>
  <si>
    <t>Health &amp; Safety</t>
  </si>
  <si>
    <t>Smoke Detector</t>
  </si>
  <si>
    <t xml:space="preserve">Co Detector </t>
  </si>
  <si>
    <t>Weatherstrip Closet</t>
  </si>
  <si>
    <t># of Wall Patches</t>
  </si>
  <si>
    <t>Isolate CAZ?</t>
  </si>
  <si>
    <t xml:space="preserve">Recommend Replacement </t>
  </si>
  <si>
    <t xml:space="preserve">CO Readings </t>
  </si>
  <si>
    <t>RF</t>
  </si>
  <si>
    <t>LF</t>
  </si>
  <si>
    <t>RR</t>
  </si>
  <si>
    <t xml:space="preserve">Wood Stove/ Fireplace </t>
  </si>
  <si>
    <t>OVEN (As Measured)</t>
  </si>
  <si>
    <t xml:space="preserve">Cost($) </t>
  </si>
  <si>
    <t>Other H&amp;S Measures</t>
  </si>
  <si>
    <t xml:space="preserve">Repairs </t>
  </si>
  <si>
    <t xml:space="preserve">Units: </t>
  </si>
  <si>
    <t>Annual Energy Savings</t>
  </si>
  <si>
    <t>Measure/Description</t>
  </si>
  <si>
    <t xml:space="preserve">Exterior/Interior Wall Info   (Wall Code should be orientation plus wall number Example N1, E2, Etc.)    </t>
  </si>
  <si>
    <t># of Windows</t>
  </si>
  <si>
    <t>Doors (door code shall be alphabetical ex. A,B,C, etc.)</t>
  </si>
  <si>
    <t># of Aerators used in HH</t>
  </si>
  <si>
    <t xml:space="preserve">Gas Gravity Furnace/Forced Air Furnace Details </t>
  </si>
  <si>
    <t>Electric Forced Air Furnace/ Fixed/Portable Resistance Heat Details</t>
  </si>
  <si>
    <t>Existing Heat Pump Details</t>
  </si>
  <si>
    <t>Ton(s)</t>
  </si>
  <si>
    <t>Standard</t>
  </si>
  <si>
    <t>High Efficiency</t>
  </si>
  <si>
    <t>Labor Cost ($)</t>
  </si>
  <si>
    <t>Material Cost ($)</t>
  </si>
  <si>
    <t>System AFUE</t>
  </si>
  <si>
    <t xml:space="preserve">Material Cost ($) </t>
  </si>
  <si>
    <t>Programmable Thermostat</t>
  </si>
  <si>
    <t xml:space="preserve">Manufacturer Yr. </t>
  </si>
  <si>
    <t xml:space="preserve">Replacement System </t>
  </si>
  <si>
    <t xml:space="preserve">High Efficiency </t>
  </si>
  <si>
    <t>Note: Adjust if  &gt;120 F</t>
  </si>
  <si>
    <t>Note: Adjust if &gt;120 F</t>
  </si>
  <si>
    <t xml:space="preserve">Duct System/Condition Notes </t>
  </si>
  <si>
    <t xml:space="preserve">Zone Pressure Diagnostics (ZPD's) </t>
  </si>
  <si>
    <t>Defrost Type</t>
  </si>
  <si>
    <t>Zone</t>
  </si>
  <si>
    <t>Metering Includes Defrost Cycle</t>
  </si>
  <si>
    <t>Manual Defrost Present</t>
  </si>
  <si>
    <t>Head of Household:</t>
  </si>
  <si>
    <t>Phone</t>
  </si>
  <si>
    <t>Type of House</t>
  </si>
  <si>
    <t>Utilities and Energy Consumption</t>
  </si>
  <si>
    <t>Gas/Propane
Account #</t>
  </si>
  <si>
    <t>Revision Date:</t>
  </si>
  <si>
    <t>Additional Contact(s):</t>
  </si>
  <si>
    <t>Window Width (in)</t>
  </si>
  <si>
    <t>Window Height (in)</t>
  </si>
  <si>
    <t xml:space="preserve">Additional Wall Notes - Note: Anything specific to ECM's and NEAT Audit Inputs </t>
  </si>
  <si>
    <t>Additional Window Notes Note: Anything specific to ECM's and NEAT Audit Inputs</t>
  </si>
  <si>
    <t>Additional Attic Notes Note: Anything specific to ECM's and NEAT Audit Inputs</t>
  </si>
  <si>
    <t xml:space="preserve">Roof Color </t>
  </si>
  <si>
    <t xml:space="preserve"> GAS VSH/ UVSH/Other</t>
  </si>
  <si>
    <t>Center</t>
  </si>
  <si>
    <t>Oncor ESID #</t>
  </si>
  <si>
    <t>Fuel Cost (kWh)</t>
  </si>
  <si>
    <t>UNFINISHED-Attic Info.   (Attic Codes shall be with abbreviated identifying characteristics Ex. MA-main attic,  LA-left attic,  RA- right attic,  FRP-  flat roof portion,  etc.)</t>
  </si>
  <si>
    <t>Additional Cost(s)</t>
  </si>
  <si>
    <t>FINISHED-Attic Info.   (Attic Codes shall be with abbreviated identifying characteristics Ex. MA-main attic,  LA-left attic,  RA- right attic,  FRP-  flat roof portion,  etc.)</t>
  </si>
  <si>
    <t xml:space="preserve">Attic Area Type </t>
  </si>
  <si>
    <t xml:space="preserve">Attic Floor Type </t>
  </si>
  <si>
    <t>R-Value to Add</t>
  </si>
  <si>
    <t xml:space="preserve">Add Insulation Type </t>
  </si>
  <si>
    <t>Roof Color</t>
  </si>
  <si>
    <t xml:space="preserve">Additional Cost(s) </t>
  </si>
  <si>
    <t>Foundation codes shall be identified with abbreviated descriptive i.e. F1, F2, etc.</t>
  </si>
  <si>
    <t>Area Sq. Ft</t>
  </si>
  <si>
    <t>Output Capacity</t>
  </si>
  <si>
    <t>HSPF:</t>
  </si>
  <si>
    <t>Location #1</t>
  </si>
  <si>
    <t>Location #2</t>
  </si>
  <si>
    <t>Location #3</t>
  </si>
  <si>
    <t>Location #4</t>
  </si>
  <si>
    <t>Additional Door Notes - Anything specific to ECM's and NEAT Audit Inputs</t>
  </si>
  <si>
    <t xml:space="preserve">Foundation Floor </t>
  </si>
  <si>
    <t xml:space="preserve">Foundation Sill </t>
  </si>
  <si>
    <t xml:space="preserve">Foundation Wall </t>
  </si>
  <si>
    <t>Additional Floor Notes - Anything specific to ECM's and NEAT Audit Inputs</t>
  </si>
  <si>
    <t>Water Heater Notes - Anything specific to ECM's and NEAT Audit Inputs</t>
  </si>
  <si>
    <t>Lightbulb Notes/Location(s) - Anything specific to ECM's and NEAT Audit Inputs</t>
  </si>
  <si>
    <t>Health &amp; Safety Notes - Anything specific to ECM's and NEAT Audit Inputs</t>
  </si>
  <si>
    <t xml:space="preserve">Dwelling Information </t>
  </si>
  <si>
    <t>Sq. Footage</t>
  </si>
  <si>
    <t xml:space="preserve">Wind Shielding </t>
  </si>
  <si>
    <t xml:space="preserve">Outdoor HWH Closet </t>
  </si>
  <si>
    <t xml:space="preserve">Home Leakiness </t>
  </si>
  <si>
    <t xml:space="preserve">Structural Information (Walls/Windows/Doors) </t>
  </si>
  <si>
    <t xml:space="preserve">Mobile Home Walls (Wall code should be orientation plus wall number Example: N1, E1, ETC.) </t>
  </si>
  <si>
    <t xml:space="preserve">Condition </t>
  </si>
  <si>
    <t>Orientation of Long Wall</t>
  </si>
  <si>
    <t xml:space="preserve">Wall Ventilation </t>
  </si>
  <si>
    <t>Existing Inches</t>
  </si>
  <si>
    <t xml:space="preserve">Uninsulateable Wall Area (Sq. Ft.) </t>
  </si>
  <si>
    <t xml:space="preserve">(Addition) Mobile Home Walls (Wall code should be orientation plus wall number Example: N1, E1, ETC.) </t>
  </si>
  <si>
    <t>Wall Stud Size</t>
  </si>
  <si>
    <t>Addition Orientation</t>
  </si>
  <si>
    <t>Wall Ventilation</t>
  </si>
  <si>
    <t>Wall Configuration</t>
  </si>
  <si>
    <t>Additional Cost ($)</t>
  </si>
  <si>
    <t xml:space="preserve">Additional Wall Notes- Note: Anything specific to ECM's and NEAT Audit Inputs </t>
  </si>
  <si>
    <t xml:space="preserve">Mobile Home Windows (Window code shall be the window # only Ex. 1, 2, 3) *If windows are deteriorated beyond repair picture will need be needed to submitted with assessment* </t>
  </si>
  <si>
    <t>Interior Shading</t>
  </si>
  <si>
    <t xml:space="preserve">(Addition) Mobile Home Windows (Window code shall be the window # only Ex. 1, 2, 3) *If windows are deteriorated beyond repair picture will need be needed to submitted with assessment* </t>
  </si>
  <si>
    <t>Storm Door</t>
  </si>
  <si>
    <t>Area (Sq. Ft)</t>
  </si>
  <si>
    <t>Replacement Door Required</t>
  </si>
  <si>
    <t xml:space="preserve">Additional Cost ($/door) </t>
  </si>
  <si>
    <t>Additional Door Notes Note: Anything specific to ECM's and NEAT Audit Inputs</t>
  </si>
  <si>
    <t xml:space="preserve">Mobile Home Ceiling </t>
  </si>
  <si>
    <t>Roof Type</t>
  </si>
  <si>
    <t>Joist Size</t>
  </si>
  <si>
    <t>Existing Insulation Type</t>
  </si>
  <si>
    <t>Cathedral Ceiling %</t>
  </si>
  <si>
    <t xml:space="preserve">Add Ventilation </t>
  </si>
  <si>
    <t xml:space="preserve">Mobile Home Floors </t>
  </si>
  <si>
    <t>Floor Joist Direction</t>
  </si>
  <si>
    <t xml:space="preserve">Skirt Present </t>
  </si>
  <si>
    <t xml:space="preserve">Floor Wing Description </t>
  </si>
  <si>
    <t xml:space="preserve">Floor Joist Size </t>
  </si>
  <si>
    <t xml:space="preserve">Loose Insulation Thickness (in) </t>
  </si>
  <si>
    <t>Floor Joist Size</t>
  </si>
  <si>
    <t xml:space="preserve">Belly Cavity Configuration </t>
  </si>
  <si>
    <t>Condition of Belly</t>
  </si>
  <si>
    <t xml:space="preserve">Max. Depth of Belly Cavity (in) </t>
  </si>
  <si>
    <t xml:space="preserve">Batt/Blanket Insulation Location </t>
  </si>
  <si>
    <t xml:space="preserve">Additional Cost ($) </t>
  </si>
  <si>
    <t xml:space="preserve">Batt/Blanket Thickness (in) </t>
  </si>
  <si>
    <t xml:space="preserve">(Addition) Mobile Home Floors </t>
  </si>
  <si>
    <t xml:space="preserve">Floor Type </t>
  </si>
  <si>
    <t xml:space="preserve">Floor Joist </t>
  </si>
  <si>
    <t xml:space="preserve">Batt/Blanket Location </t>
  </si>
  <si>
    <t xml:space="preserve">Insulation Type </t>
  </si>
  <si>
    <t>Thickness</t>
  </si>
  <si>
    <t xml:space="preserve">Max. Depth Available for Added Insulation </t>
  </si>
  <si>
    <t>Floor Dimensions</t>
  </si>
  <si>
    <t>(Primary)</t>
  </si>
  <si>
    <t>Serial #</t>
  </si>
  <si>
    <t>Manufacturer Year</t>
  </si>
  <si>
    <t xml:space="preserve">Location </t>
  </si>
  <si>
    <t>Efficiency</t>
  </si>
  <si>
    <t xml:space="preserve">Efficiency Units </t>
  </si>
  <si>
    <t xml:space="preserve">Duct Location </t>
  </si>
  <si>
    <t>Duct Insulation Location</t>
  </si>
  <si>
    <t xml:space="preserve">Heat Supplied (%) </t>
  </si>
  <si>
    <t>Tune-Up Mandatory</t>
  </si>
  <si>
    <t xml:space="preserve">(Secondary) </t>
  </si>
  <si>
    <t>Equipment Type</t>
  </si>
  <si>
    <t>Efficiency Units</t>
  </si>
  <si>
    <t xml:space="preserve">(Replacement)- If Applicable </t>
  </si>
  <si>
    <t xml:space="preserve">Cost ($) </t>
  </si>
  <si>
    <t xml:space="preserve">Replacement Required </t>
  </si>
  <si>
    <t>Labor ($)</t>
  </si>
  <si>
    <t xml:space="preserve">Material ($) </t>
  </si>
  <si>
    <t>Floor Area Cooled %</t>
  </si>
  <si>
    <t>Tune-up Mandatory</t>
  </si>
  <si>
    <t>Include In SIR</t>
  </si>
  <si>
    <t>Floor Area Cooled (%)</t>
  </si>
  <si>
    <r>
      <t xml:space="preserve">Windows  (window code shall be the window # only Ex. 1,2,3)    </t>
    </r>
    <r>
      <rPr>
        <b/>
        <u/>
        <sz val="16"/>
        <rFont val="Calibri"/>
        <family val="2"/>
        <scheme val="minor"/>
      </rPr>
      <t>*If windows are deteriorated beyond repair picture will be needed to submitted with assessment*</t>
    </r>
  </si>
  <si>
    <t>(Bowstring)- Height of Roof at Center (in)</t>
  </si>
  <si>
    <t>(Pitched)- Insulation to Add at Center (in)</t>
  </si>
  <si>
    <t xml:space="preserve">Exterior Shading </t>
  </si>
  <si>
    <t xml:space="preserve">Include in SIR </t>
  </si>
  <si>
    <t>Total ($)</t>
  </si>
  <si>
    <t>Baseload/Water Savers/ Lightbulb Notes/Location(s) - Anything specific to ECM's and NEAT Audit Inputs</t>
  </si>
  <si>
    <t>GETCAP</t>
  </si>
  <si>
    <t>Nacogdoches</t>
  </si>
  <si>
    <t>Newton</t>
  </si>
  <si>
    <t>Sabine</t>
  </si>
  <si>
    <t>San Augustine</t>
  </si>
  <si>
    <t>San Jacinto</t>
  </si>
  <si>
    <t>Shelby</t>
  </si>
  <si>
    <t>Smith</t>
  </si>
  <si>
    <t>Trinity</t>
  </si>
  <si>
    <t>Tyler</t>
  </si>
  <si>
    <t>Upshur</t>
  </si>
  <si>
    <t>Van Zandt</t>
  </si>
  <si>
    <t>Wood</t>
  </si>
  <si>
    <t>Exposure To</t>
  </si>
  <si>
    <t>Install Solar Screen</t>
  </si>
  <si>
    <t xml:space="preserve">Replacement Door Required </t>
  </si>
  <si>
    <t xml:space="preserve">Joist Spacing </t>
  </si>
  <si>
    <t xml:space="preserve">Condition of Foundation </t>
  </si>
  <si>
    <t>Floor Joist Size (in)</t>
  </si>
  <si>
    <t xml:space="preserve">Height of Exposed Wall Outside </t>
  </si>
  <si>
    <t>Condition of Foundation</t>
  </si>
  <si>
    <t xml:space="preserve">Eliminate w/ Primary System Replacement </t>
  </si>
  <si>
    <t xml:space="preserve">Power Burner </t>
  </si>
  <si>
    <t xml:space="preserve">Resource : Building Intelligence Center </t>
  </si>
  <si>
    <t xml:space="preserve">Floor Height Above Ground Level </t>
  </si>
  <si>
    <t xml:space="preserve"># of Facing Doors </t>
  </si>
  <si>
    <t xml:space="preserve">Orientation </t>
  </si>
  <si>
    <t>Mobile Home Doors (Door code shall be alphabetical Ex. A, B, C, etc.)</t>
  </si>
  <si>
    <t xml:space="preserve">(Addition) Mobile Home Doors (Door code shall be alphabetical Ex. A, B, C, etc.) </t>
  </si>
  <si>
    <t xml:space="preserve">Wall Type </t>
  </si>
  <si>
    <t xml:space="preserve">Gas Leak Present </t>
  </si>
  <si>
    <t>Install Solar Screens</t>
  </si>
  <si>
    <t xml:space="preserve">Mobile Home Ceiling Condition </t>
  </si>
  <si>
    <t xml:space="preserve">(Addition)- Mobile Home Ceiling </t>
  </si>
  <si>
    <t xml:space="preserve">Condition of HWH </t>
  </si>
  <si>
    <t>Energy Factor  (EF)</t>
  </si>
  <si>
    <t>Energy Factor (EF)</t>
  </si>
  <si>
    <t>Output Rating</t>
  </si>
  <si>
    <t>Input Rating</t>
  </si>
  <si>
    <t>Existing Insulation Level</t>
  </si>
  <si>
    <t xml:space="preserve">Existing Insulation Level </t>
  </si>
  <si>
    <t xml:space="preserve">CO Level </t>
  </si>
  <si>
    <t xml:space="preserve">Draft Test Results </t>
  </si>
  <si>
    <t xml:space="preserve">Condition of (Addition) Foundation </t>
  </si>
  <si>
    <t xml:space="preserve">Floor Height Above Ground Level (Addition) </t>
  </si>
  <si>
    <t xml:space="preserve">                                   (Secondary) </t>
  </si>
  <si>
    <t xml:space="preserve">                                     (Secondary) </t>
  </si>
  <si>
    <t>Eval. of Registers</t>
  </si>
  <si>
    <t>Cond. of Plenum</t>
  </si>
  <si>
    <t xml:space="preserve">Duct R-Value </t>
  </si>
  <si>
    <t xml:space="preserve">CAZ Isolation (H&amp;S) </t>
  </si>
  <si>
    <t xml:space="preserve">Wall Patch Type </t>
  </si>
  <si>
    <t xml:space="preserve">Wood Stove Passes Inspection </t>
  </si>
  <si>
    <t xml:space="preserve">Fireplace Passes Inspection </t>
  </si>
  <si>
    <t xml:space="preserve">Repair Notes- Anything specific to ECM's and NEAT Audit Inputs </t>
  </si>
  <si>
    <t xml:space="preserve">Additional Cost($) </t>
  </si>
  <si>
    <t xml:space="preserve">Orientation of Carport </t>
  </si>
  <si>
    <t>Avg Height</t>
  </si>
  <si>
    <t xml:space="preserve"> EA.</t>
  </si>
  <si>
    <t xml:space="preserve">22, </t>
  </si>
  <si>
    <t xml:space="preserve">11, </t>
  </si>
  <si>
    <t xml:space="preserve">21, </t>
  </si>
  <si>
    <t xml:space="preserve">10, </t>
  </si>
  <si>
    <t xml:space="preserve">20, </t>
  </si>
  <si>
    <t xml:space="preserve">9, </t>
  </si>
  <si>
    <t xml:space="preserve">19, </t>
  </si>
  <si>
    <t xml:space="preserve">8, </t>
  </si>
  <si>
    <t xml:space="preserve">18, </t>
  </si>
  <si>
    <t xml:space="preserve">7, </t>
  </si>
  <si>
    <t xml:space="preserve">17, </t>
  </si>
  <si>
    <t xml:space="preserve">6, </t>
  </si>
  <si>
    <t xml:space="preserve">16, </t>
  </si>
  <si>
    <t xml:space="preserve">5, </t>
  </si>
  <si>
    <t xml:space="preserve">15, </t>
  </si>
  <si>
    <t xml:space="preserve">4, </t>
  </si>
  <si>
    <t>Averaged Wall Height</t>
  </si>
  <si>
    <t xml:space="preserve">14, </t>
  </si>
  <si>
    <t xml:space="preserve">3, </t>
  </si>
  <si>
    <t>Date</t>
  </si>
  <si>
    <t>Assessor</t>
  </si>
  <si>
    <t xml:space="preserve">13, </t>
  </si>
  <si>
    <t xml:space="preserve">2, </t>
  </si>
  <si>
    <t xml:space="preserve">12, </t>
  </si>
  <si>
    <t xml:space="preserve">1, </t>
  </si>
  <si>
    <t>D6</t>
  </si>
  <si>
    <t>Total Volume</t>
  </si>
  <si>
    <t>D5</t>
  </si>
  <si>
    <t>D4</t>
  </si>
  <si>
    <t>D3</t>
  </si>
  <si>
    <t>D2</t>
  </si>
  <si>
    <t>D1</t>
  </si>
  <si>
    <t>Total Wall Insulation</t>
  </si>
  <si>
    <t>Total Insul</t>
  </si>
  <si>
    <t>Doors</t>
  </si>
  <si>
    <t>Windows</t>
  </si>
  <si>
    <t>Wall</t>
  </si>
  <si>
    <t>P</t>
  </si>
  <si>
    <t>O</t>
  </si>
  <si>
    <t>N</t>
  </si>
  <si>
    <t>M</t>
  </si>
  <si>
    <t>L</t>
  </si>
  <si>
    <t>K</t>
  </si>
  <si>
    <t>J</t>
  </si>
  <si>
    <t>I</t>
  </si>
  <si>
    <t>H</t>
  </si>
  <si>
    <t>G</t>
  </si>
  <si>
    <t>F</t>
  </si>
  <si>
    <t>E</t>
  </si>
  <si>
    <t>D</t>
  </si>
  <si>
    <t>C</t>
  </si>
  <si>
    <t>B</t>
  </si>
  <si>
    <t>A</t>
  </si>
  <si>
    <t>Wall Sq Ft for Insulation</t>
  </si>
  <si>
    <t>Burglar Bars</t>
  </si>
  <si>
    <t>Height</t>
  </si>
  <si>
    <t>Width</t>
  </si>
  <si>
    <t>#</t>
  </si>
  <si>
    <t>Shaded</t>
  </si>
  <si>
    <t>Volume</t>
  </si>
  <si>
    <t>Length</t>
  </si>
  <si>
    <t>Door Sq Ft for Insulation</t>
  </si>
  <si>
    <t>Volume Calculator</t>
  </si>
  <si>
    <t>FOR ACTUAL SCREEN MEASUREMENTS THAT ARE DIFFERENT THAN WINDOW MEASUREMENT</t>
  </si>
  <si>
    <t>Window Sq Ft for insulation</t>
  </si>
  <si>
    <t>Audit #</t>
  </si>
  <si>
    <t xml:space="preserve">Income Percentage </t>
  </si>
  <si>
    <t>0</t>
  </si>
  <si>
    <t>MCF Charge Gas/Propane</t>
  </si>
  <si>
    <t>WAP Agencies</t>
  </si>
  <si>
    <t xml:space="preserve">Counties </t>
  </si>
  <si>
    <t>Alamo Area of Council of Governments</t>
  </si>
  <si>
    <t>BakerRipley</t>
  </si>
  <si>
    <t xml:space="preserve">Brazos Community Action Program Agency, Inc. </t>
  </si>
  <si>
    <t>Combined Community Action, Inc</t>
  </si>
  <si>
    <t xml:space="preserve">Community Action Committee of Victoria Texas </t>
  </si>
  <si>
    <t xml:space="preserve">Community Action Corporation of South Texas </t>
  </si>
  <si>
    <t xml:space="preserve">Community Council of South Central Texas, Inc. </t>
  </si>
  <si>
    <t xml:space="preserve">Concho Valley Community Action Agency </t>
  </si>
  <si>
    <t xml:space="preserve">Dallas County Department of Health and Human Services </t>
  </si>
  <si>
    <t>Economic Opportunties Advancement Corporation</t>
  </si>
  <si>
    <t xml:space="preserve">El Paso Community Action, Project BRAVO </t>
  </si>
  <si>
    <t xml:space="preserve">Fort Worth, City of Neighborhood Services Department </t>
  </si>
  <si>
    <t xml:space="preserve">Greater East Texas Community Action Program </t>
  </si>
  <si>
    <t xml:space="preserve">Hill Country Community Services Agency </t>
  </si>
  <si>
    <t xml:space="preserve">Nueces County Community Action Agency </t>
  </si>
  <si>
    <t>Panhandle Community Services</t>
  </si>
  <si>
    <t xml:space="preserve">Rolling Plains Management Corporation </t>
  </si>
  <si>
    <t xml:space="preserve">South Plains Community Action Association, Inc. </t>
  </si>
  <si>
    <t xml:space="preserve">Texoma Council of Governments </t>
  </si>
  <si>
    <t xml:space="preserve">Travis County Health &amp; Human Services/Veteran Services </t>
  </si>
  <si>
    <t xml:space="preserve">West Texas Opportunties, Inc. </t>
  </si>
  <si>
    <t>Atascosa</t>
  </si>
  <si>
    <t xml:space="preserve">Harris </t>
  </si>
  <si>
    <t>Brazos</t>
  </si>
  <si>
    <t>Austin</t>
  </si>
  <si>
    <t>Aransas</t>
  </si>
  <si>
    <t>Brooks</t>
  </si>
  <si>
    <t>Brewster</t>
  </si>
  <si>
    <t>Coke</t>
  </si>
  <si>
    <t xml:space="preserve">Dallas   </t>
  </si>
  <si>
    <t>Bosque</t>
  </si>
  <si>
    <t xml:space="preserve">El Paso   </t>
  </si>
  <si>
    <t xml:space="preserve">Tarrant </t>
  </si>
  <si>
    <t>Bell</t>
  </si>
  <si>
    <t xml:space="preserve">Nueces  </t>
  </si>
  <si>
    <t>Armstrong</t>
  </si>
  <si>
    <t>Archer</t>
  </si>
  <si>
    <t>Bailey</t>
  </si>
  <si>
    <t>Bowie</t>
  </si>
  <si>
    <t xml:space="preserve">Travis  </t>
  </si>
  <si>
    <t>Andrews</t>
  </si>
  <si>
    <t>Baker Ripley</t>
  </si>
  <si>
    <t>Bandera</t>
  </si>
  <si>
    <t>Burleson</t>
  </si>
  <si>
    <t>Bastrop</t>
  </si>
  <si>
    <t>Bee</t>
  </si>
  <si>
    <t>Cameron</t>
  </si>
  <si>
    <t>Crane</t>
  </si>
  <si>
    <t>Coleman</t>
  </si>
  <si>
    <t>Ellis</t>
  </si>
  <si>
    <t>Burnet</t>
  </si>
  <si>
    <t>Briscoe</t>
  </si>
  <si>
    <t>Baylor</t>
  </si>
  <si>
    <t>Cochran</t>
  </si>
  <si>
    <t>Cass</t>
  </si>
  <si>
    <t>Borden</t>
  </si>
  <si>
    <t>Bexar</t>
  </si>
  <si>
    <t>Grimes</t>
  </si>
  <si>
    <t>Blanco</t>
  </si>
  <si>
    <t>Brazoria</t>
  </si>
  <si>
    <t>Duval</t>
  </si>
  <si>
    <t>Culberson</t>
  </si>
  <si>
    <t>Concho</t>
  </si>
  <si>
    <t>Falls</t>
  </si>
  <si>
    <t>Coryell</t>
  </si>
  <si>
    <t>Carson</t>
  </si>
  <si>
    <t>Brown</t>
  </si>
  <si>
    <t>Crosby</t>
  </si>
  <si>
    <t>Camp</t>
  </si>
  <si>
    <t>Dawson</t>
  </si>
  <si>
    <t>Combined Community Action, Inc.</t>
  </si>
  <si>
    <t>Comal</t>
  </si>
  <si>
    <t>Leon</t>
  </si>
  <si>
    <t>Caldwell</t>
  </si>
  <si>
    <t>Calhoun</t>
  </si>
  <si>
    <t>Hidalgo</t>
  </si>
  <si>
    <t>Davis</t>
  </si>
  <si>
    <t>Crockett</t>
  </si>
  <si>
    <t>Freestone</t>
  </si>
  <si>
    <t>Erath</t>
  </si>
  <si>
    <t>Castro</t>
  </si>
  <si>
    <t>Callahan</t>
  </si>
  <si>
    <t>Dickens</t>
  </si>
  <si>
    <t xml:space="preserve">Collin  </t>
  </si>
  <si>
    <t>Ector</t>
  </si>
  <si>
    <t>Community Action Committee of Victoria, Texas</t>
  </si>
  <si>
    <t>Frio</t>
  </si>
  <si>
    <t>Madison</t>
  </si>
  <si>
    <t>Colorado</t>
  </si>
  <si>
    <t>DeWitt</t>
  </si>
  <si>
    <t>Jim Hogg</t>
  </si>
  <si>
    <t>Dimmit</t>
  </si>
  <si>
    <t>Irion</t>
  </si>
  <si>
    <t>Hill</t>
  </si>
  <si>
    <t>Hamilton</t>
  </si>
  <si>
    <t>Childress</t>
  </si>
  <si>
    <t>Clay</t>
  </si>
  <si>
    <t>Floyd</t>
  </si>
  <si>
    <t>Cooke</t>
  </si>
  <si>
    <t>Fisher</t>
  </si>
  <si>
    <t xml:space="preserve">Community Action Corporation of South Texas, Inc. </t>
  </si>
  <si>
    <t>Gillespie</t>
  </si>
  <si>
    <t>Robertson</t>
  </si>
  <si>
    <t>Fayette</t>
  </si>
  <si>
    <t>Goliad</t>
  </si>
  <si>
    <t>Jim Wells</t>
  </si>
  <si>
    <t>Edwards</t>
  </si>
  <si>
    <t>Kimble</t>
  </si>
  <si>
    <t>Johnson</t>
  </si>
  <si>
    <t>Lampasas</t>
  </si>
  <si>
    <t>Collingsworth</t>
  </si>
  <si>
    <t>Commanche</t>
  </si>
  <si>
    <t>Garza</t>
  </si>
  <si>
    <t>Delta</t>
  </si>
  <si>
    <t xml:space="preserve">Gaines </t>
  </si>
  <si>
    <t>Guadalupe</t>
  </si>
  <si>
    <t>Walker</t>
  </si>
  <si>
    <t>Fort Bend</t>
  </si>
  <si>
    <t>Gonzales</t>
  </si>
  <si>
    <t>Kenedy</t>
  </si>
  <si>
    <t>Hudspeth</t>
  </si>
  <si>
    <t>McCulloch</t>
  </si>
  <si>
    <t>Limestone</t>
  </si>
  <si>
    <t>Llano</t>
  </si>
  <si>
    <t>Dallam</t>
  </si>
  <si>
    <t>Cottle</t>
  </si>
  <si>
    <t>Hale</t>
  </si>
  <si>
    <t>Denton</t>
  </si>
  <si>
    <t>Glasscock</t>
  </si>
  <si>
    <t>Concho Valley Community Action Agency</t>
  </si>
  <si>
    <t>Karnes</t>
  </si>
  <si>
    <t>Waller</t>
  </si>
  <si>
    <t xml:space="preserve">Hays </t>
  </si>
  <si>
    <t>Jackson</t>
  </si>
  <si>
    <t>Kleberg</t>
  </si>
  <si>
    <t>Jeff</t>
  </si>
  <si>
    <t>Menard</t>
  </si>
  <si>
    <t>McLennan</t>
  </si>
  <si>
    <t>Mason</t>
  </si>
  <si>
    <t>Deaf Smith</t>
  </si>
  <si>
    <t>Eastland</t>
  </si>
  <si>
    <t>Hockley</t>
  </si>
  <si>
    <t>Fannin</t>
  </si>
  <si>
    <t>Howard</t>
  </si>
  <si>
    <t>Dallas County Department of Health and Human Services</t>
  </si>
  <si>
    <t>Kendall</t>
  </si>
  <si>
    <t>Washington</t>
  </si>
  <si>
    <t>Lee</t>
  </si>
  <si>
    <t>Lavaca</t>
  </si>
  <si>
    <t>San Patricio</t>
  </si>
  <si>
    <t>Kinney</t>
  </si>
  <si>
    <t>Reagan</t>
  </si>
  <si>
    <t>Navarro</t>
  </si>
  <si>
    <t>Milam</t>
  </si>
  <si>
    <t>Donley</t>
  </si>
  <si>
    <t>Foard</t>
  </si>
  <si>
    <t>King</t>
  </si>
  <si>
    <t>Franklin</t>
  </si>
  <si>
    <t>Loving</t>
  </si>
  <si>
    <t>Economic Opportunities Advancement Corporation of PR XI</t>
  </si>
  <si>
    <t>Kerr</t>
  </si>
  <si>
    <t>Live Oak</t>
  </si>
  <si>
    <t>Starr</t>
  </si>
  <si>
    <t>LaSalle</t>
  </si>
  <si>
    <t>Runnels</t>
  </si>
  <si>
    <t>Mills</t>
  </si>
  <si>
    <t>Gray</t>
  </si>
  <si>
    <t>Hardeman</t>
  </si>
  <si>
    <t>Lamb</t>
  </si>
  <si>
    <t>Grayson</t>
  </si>
  <si>
    <t>Martin</t>
  </si>
  <si>
    <t xml:space="preserve">El Paso Community Action Program, Project Bravo, Inc. </t>
  </si>
  <si>
    <t>Medina</t>
  </si>
  <si>
    <t>Matagorda</t>
  </si>
  <si>
    <t>Webb</t>
  </si>
  <si>
    <t>Maverick</t>
  </si>
  <si>
    <t>Schleicher</t>
  </si>
  <si>
    <t>San Saba</t>
  </si>
  <si>
    <t>Hall</t>
  </si>
  <si>
    <t>Haskell</t>
  </si>
  <si>
    <t>Lubbock</t>
  </si>
  <si>
    <t>Hopkins</t>
  </si>
  <si>
    <t>Midland</t>
  </si>
  <si>
    <t>Forth Worth, City of Neighborhood Services Department</t>
  </si>
  <si>
    <t>Wilson</t>
  </si>
  <si>
    <t>McMullen</t>
  </si>
  <si>
    <t>Willacy</t>
  </si>
  <si>
    <t>Pecos</t>
  </si>
  <si>
    <t>Sterling</t>
  </si>
  <si>
    <t>Somervell</t>
  </si>
  <si>
    <t>Hansford</t>
  </si>
  <si>
    <t>Hood</t>
  </si>
  <si>
    <t>Lynn</t>
  </si>
  <si>
    <t>Hunt</t>
  </si>
  <si>
    <t>Mitchell</t>
  </si>
  <si>
    <t>Greater East Texas Community Action Program</t>
  </si>
  <si>
    <t>Refugio</t>
  </si>
  <si>
    <t>Zapata</t>
  </si>
  <si>
    <t>Presidio</t>
  </si>
  <si>
    <t>Sutton</t>
  </si>
  <si>
    <t>Williamson</t>
  </si>
  <si>
    <t>Hartley</t>
  </si>
  <si>
    <t>Jack</t>
  </si>
  <si>
    <t>Motley</t>
  </si>
  <si>
    <t>Lamar</t>
  </si>
  <si>
    <t>Nolan</t>
  </si>
  <si>
    <t xml:space="preserve">Hill Country Community Action Association, Inc. </t>
  </si>
  <si>
    <t>Victoria</t>
  </si>
  <si>
    <t>Real</t>
  </si>
  <si>
    <t>Tom Green</t>
  </si>
  <si>
    <t>Hemphill</t>
  </si>
  <si>
    <t>Jones</t>
  </si>
  <si>
    <t>Terry</t>
  </si>
  <si>
    <t>Marion</t>
  </si>
  <si>
    <t>Reeves</t>
  </si>
  <si>
    <t>Wharton</t>
  </si>
  <si>
    <t>Terrell</t>
  </si>
  <si>
    <t>Hutchinson</t>
  </si>
  <si>
    <t>Kent</t>
  </si>
  <si>
    <t>Yoakum</t>
  </si>
  <si>
    <t>Morris</t>
  </si>
  <si>
    <t>Scurry</t>
  </si>
  <si>
    <t xml:space="preserve">Panhandle Community Services </t>
  </si>
  <si>
    <t>Uvalde</t>
  </si>
  <si>
    <t>Lipscomb</t>
  </si>
  <si>
    <t>Knox</t>
  </si>
  <si>
    <t>Rains</t>
  </si>
  <si>
    <t>Upton</t>
  </si>
  <si>
    <t>Rolling Plains Management Corporation</t>
  </si>
  <si>
    <t>Val Verde</t>
  </si>
  <si>
    <t>Moore</t>
  </si>
  <si>
    <t>Montague</t>
  </si>
  <si>
    <t>Red River</t>
  </si>
  <si>
    <t xml:space="preserve">Ward </t>
  </si>
  <si>
    <t>Zavala</t>
  </si>
  <si>
    <t>Ochiltree</t>
  </si>
  <si>
    <t>Palo Pinto</t>
  </si>
  <si>
    <t>Rockwall</t>
  </si>
  <si>
    <t>Winkler</t>
  </si>
  <si>
    <t>Texoma Council of Governments</t>
  </si>
  <si>
    <t>Oldham</t>
  </si>
  <si>
    <t>Parker</t>
  </si>
  <si>
    <t>Titus</t>
  </si>
  <si>
    <t xml:space="preserve">Travis County Health and Human Services </t>
  </si>
  <si>
    <t>Parmer</t>
  </si>
  <si>
    <t>Shackelford</t>
  </si>
  <si>
    <t xml:space="preserve">West Texas Opportunities, Inc. </t>
  </si>
  <si>
    <t>Potter</t>
  </si>
  <si>
    <t>Stephens</t>
  </si>
  <si>
    <t>Randall</t>
  </si>
  <si>
    <t>Stonewall</t>
  </si>
  <si>
    <t>Roberts</t>
  </si>
  <si>
    <t>Taylor</t>
  </si>
  <si>
    <t>Sherman</t>
  </si>
  <si>
    <t>Throckmorton</t>
  </si>
  <si>
    <t>Swisher</t>
  </si>
  <si>
    <t>Witchita</t>
  </si>
  <si>
    <t xml:space="preserve">Upshur </t>
  </si>
  <si>
    <t>Wheeler</t>
  </si>
  <si>
    <t>Wilbarger</t>
  </si>
  <si>
    <t>Wise</t>
  </si>
  <si>
    <t>Young</t>
  </si>
  <si>
    <t>Dallas</t>
  </si>
  <si>
    <t>El Paso</t>
  </si>
  <si>
    <t>Harris</t>
  </si>
  <si>
    <t>Nueces</t>
  </si>
  <si>
    <t>Tarrant</t>
  </si>
  <si>
    <t>Travis</t>
  </si>
  <si>
    <t>Wall Legend</t>
  </si>
  <si>
    <t>Door Legend</t>
  </si>
  <si>
    <t xml:space="preserve">Window Legend </t>
  </si>
  <si>
    <t xml:space="preserve">Mechanical Legends </t>
  </si>
  <si>
    <t xml:space="preserve">Sq. Ft. </t>
  </si>
  <si>
    <t xml:space="preserve">Slab Foundation </t>
  </si>
  <si>
    <t xml:space="preserve">Area Sq. Ft. </t>
  </si>
  <si>
    <t>CS Configuration</t>
  </si>
  <si>
    <t>BR Legend</t>
  </si>
  <si>
    <t xml:space="preserve">Misc. </t>
  </si>
  <si>
    <t xml:space="preserve">Amps (actual metering)- If applicable </t>
  </si>
  <si>
    <t xml:space="preserve">HR Results </t>
  </si>
  <si>
    <t>HR Results</t>
  </si>
  <si>
    <t xml:space="preserve">Addition- Ceiling Condition </t>
  </si>
  <si>
    <t>Texas Weather Files Per WA 8.9.05</t>
  </si>
  <si>
    <t>ABILENTX.WX   ABILENE</t>
  </si>
  <si>
    <t>AMARILTX.WX  AMARILLO</t>
  </si>
  <si>
    <t>AUSTINTX.WX  AUSTIN</t>
  </si>
  <si>
    <t>BRNSVLTX.WX  BROWNSVILLE</t>
  </si>
  <si>
    <t>CORPCHTX.WX  CORPUS CHRISTI</t>
  </si>
  <si>
    <t>DALLASTX.WX  DALLAS FORT WORTH</t>
  </si>
  <si>
    <t>FWORTHTX.WX  FORT WORTH</t>
  </si>
  <si>
    <t>HOUSTONTX.WX  HOUSTON</t>
  </si>
  <si>
    <t>KINGSVTX.WX  KINGSVILLE</t>
  </si>
  <si>
    <t>LAREDOTX.WX.  LAREDO</t>
  </si>
  <si>
    <t>LUBBOKTX.WX  LUBBOCK</t>
  </si>
  <si>
    <t>LUFKINTX.WX  LUFKIN</t>
  </si>
  <si>
    <t>MIDLNDTX.WX.  MIDLAND</t>
  </si>
  <si>
    <t>PORTARTX.WX  PORT ARTHUR</t>
  </si>
  <si>
    <t>SANANTTX.WX  SAN ANTONIO</t>
  </si>
  <si>
    <t>SHERMANTX. WX  SHERMAN</t>
  </si>
  <si>
    <t>WACOTEXS.WX  WACO</t>
  </si>
  <si>
    <t xml:space="preserve">WCHFALTX.WX  WICHITA FALLS </t>
  </si>
  <si>
    <t>TX</t>
  </si>
  <si>
    <t xml:space="preserve">Total </t>
  </si>
  <si>
    <t>Fan Flow (CFM)</t>
  </si>
  <si>
    <t xml:space="preserve">Before Duct Sealing (Existing) </t>
  </si>
  <si>
    <t xml:space="preserve">at Duct Pressure (Pa) </t>
  </si>
  <si>
    <t>Outside*</t>
  </si>
  <si>
    <t>Total</t>
  </si>
  <si>
    <t>Outside *</t>
  </si>
  <si>
    <t xml:space="preserve">After Weatherization (Target or Actual) </t>
  </si>
  <si>
    <t xml:space="preserve">House Pressure WRT Outside (Pa) </t>
  </si>
  <si>
    <t xml:space="preserve">Duct Blower Measurements </t>
  </si>
  <si>
    <t xml:space="preserve">After Duct Sealing (Target or Actual) </t>
  </si>
  <si>
    <t xml:space="preserve">Fan Flow (CFM) </t>
  </si>
  <si>
    <t>Total Outside *</t>
  </si>
  <si>
    <t xml:space="preserve">*"Outside readings are taken while the house to outdoor pressure difference provided by a blower door is maintained at the same level as the duct to outdoor pressure difference created by the duct blower. Thus, the "Duct Pressure" and the "House Pressure with Respect To Outside" Should be Equal. </t>
  </si>
  <si>
    <t>Subrecipient Information</t>
  </si>
  <si>
    <t xml:space="preserve">City: </t>
  </si>
  <si>
    <t>State</t>
  </si>
  <si>
    <t>Zip Code</t>
  </si>
  <si>
    <t xml:space="preserve">Date of Assessment: </t>
  </si>
  <si>
    <t xml:space="preserve">CO Detector </t>
  </si>
  <si>
    <t xml:space="preserve">Structural Information  (Walls/Windows/Doors) </t>
  </si>
  <si>
    <t>Width (ft.)</t>
  </si>
  <si>
    <t xml:space="preserve">Height (ft.) </t>
  </si>
  <si>
    <t>Area (sq. ft.)</t>
  </si>
  <si>
    <t>Add Attic Ventilation</t>
  </si>
  <si>
    <t xml:space="preserve">Perimeter(ft.) </t>
  </si>
  <si>
    <t>Perimeter to Insulate (ft.)</t>
  </si>
  <si>
    <t>Foundation Height (ft.)</t>
  </si>
  <si>
    <t>Perimeter (ft.)</t>
  </si>
  <si>
    <t xml:space="preserve">Heating (Codes shall read Htr. 1, Htr. 2, etc.) </t>
  </si>
  <si>
    <t xml:space="preserve">Re-vent </t>
  </si>
  <si>
    <r>
      <rPr>
        <b/>
        <u/>
        <sz val="12"/>
        <color theme="1"/>
        <rFont val="Calibri"/>
        <family val="2"/>
        <scheme val="minor"/>
      </rPr>
      <t>Carport/Porch Roof-</t>
    </r>
    <r>
      <rPr>
        <b/>
        <sz val="12"/>
        <color theme="1"/>
        <rFont val="Calibri"/>
        <family val="2"/>
        <scheme val="minor"/>
      </rPr>
      <t xml:space="preserve"> Length (ft.)</t>
    </r>
  </si>
  <si>
    <r>
      <rPr>
        <b/>
        <u/>
        <sz val="12"/>
        <color theme="1"/>
        <rFont val="Calibri"/>
        <family val="2"/>
        <scheme val="minor"/>
      </rPr>
      <t xml:space="preserve">Carport/Porch Roof - </t>
    </r>
    <r>
      <rPr>
        <b/>
        <sz val="12"/>
        <color theme="1"/>
        <rFont val="Calibri"/>
        <family val="2"/>
        <scheme val="minor"/>
      </rPr>
      <t xml:space="preserve">Width (ft.) </t>
    </r>
  </si>
  <si>
    <t>Max Height (ft.)</t>
  </si>
  <si>
    <t>Min Height (ft.)</t>
  </si>
  <si>
    <t xml:space="preserve">Length (ft.) </t>
  </si>
  <si>
    <t xml:space="preserve">Width (ft.) </t>
  </si>
  <si>
    <t xml:space="preserve"> Heating (Codes shall read Htr. 1, Htr. 2, etc.) </t>
  </si>
  <si>
    <t xml:space="preserve">(Primary) Cooling (Codes shall read AC1, AC2, etc.) </t>
  </si>
  <si>
    <t>Re-vent</t>
  </si>
  <si>
    <t>Length (ft.')</t>
  </si>
  <si>
    <t>Width (ft.')</t>
  </si>
  <si>
    <t xml:space="preserve">Exterior Wall Height (ft.') </t>
  </si>
  <si>
    <t xml:space="preserve">Heating (Codes shall read Htr. 1, Htr. 2, etc. </t>
  </si>
  <si>
    <t>Options</t>
  </si>
  <si>
    <t>Addition Window Notes Note: Anything specific to ECM's and NEAT Audit Inputs</t>
  </si>
  <si>
    <t>Floor Belly (Center) Description</t>
  </si>
  <si>
    <t xml:space="preserve">Comment </t>
  </si>
  <si>
    <t xml:space="preserve">Cook Stove </t>
  </si>
  <si>
    <t xml:space="preserve">Capacity (kBtu/hr.) </t>
  </si>
  <si>
    <t>Capacity (kBtu/hr.)</t>
  </si>
  <si>
    <t>Capacity (kBTU/Hr.)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</si>
</sst>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164" formatCode="&quot;$&quot;#,##0.00"/>
    <numFmt numFmtId="165" formatCode="0.000"/>
    <numFmt numFmtId="166" formatCode="mm/dd/yy;@"/>
    <numFmt numFmtId="167" formatCode="0.0"/>
    <numFmt numFmtId="168" formatCode="0.0%"/>
    <numFmt numFmtId="169" formatCode="#,##0.0"/>
  </numFmts>
  <fonts count="60"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22"/>
      <name val="Calibri"/>
      <family val="2"/>
      <scheme val="minor"/>
    </font>
    <font>
      <b/>
      <sz val="10"/>
      <color theme="1"/>
      <name val="Calibri"/>
      <family val="2"/>
      <scheme val="minor"/>
    </font>
    <font>
      <sz val="10"/>
      <name val="Arial"/>
      <family val="2"/>
    </font>
    <font>
      <u/>
      <sz val="10"/>
      <color theme="10"/>
      <name val="Arial"/>
      <family val="2"/>
    </font>
    <font>
      <sz val="1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1"/>
      <name val="Arial"/>
      <family val="2"/>
    </font>
    <font>
      <b/>
      <sz val="14"/>
      <color theme="1"/>
      <name val="Calibri"/>
      <family val="2"/>
      <scheme val="minor"/>
    </font>
    <font>
      <b/>
      <sz val="12"/>
      <name val="Arial"/>
      <family val="2"/>
    </font>
    <font>
      <b/>
      <sz val="16"/>
      <name val="Arial"/>
      <family val="2"/>
    </font>
    <font>
      <b/>
      <sz val="18"/>
      <color theme="1"/>
      <name val="Calibri"/>
      <family val="2"/>
      <scheme val="minor"/>
    </font>
    <font>
      <b/>
      <sz val="20"/>
      <color theme="1"/>
      <name val="Calibri"/>
      <family val="2"/>
      <scheme val="minor"/>
    </font>
    <font>
      <sz val="14"/>
      <color theme="1"/>
      <name val="Calibri"/>
      <family val="2"/>
      <scheme val="minor"/>
    </font>
    <font>
      <sz val="16"/>
      <color theme="1"/>
      <name val="Calibri"/>
      <family val="2"/>
      <scheme val="minor"/>
    </font>
    <font>
      <b/>
      <u/>
      <sz val="12"/>
      <name val="Arial"/>
      <family val="2"/>
    </font>
    <font>
      <b/>
      <u/>
      <sz val="12"/>
      <color theme="1"/>
      <name val="Calibri"/>
      <family val="2"/>
      <scheme val="minor"/>
    </font>
    <font>
      <b/>
      <sz val="18"/>
      <name val="Arial"/>
      <family val="2"/>
    </font>
    <font>
      <sz val="20"/>
      <name val="Calibri"/>
      <family val="2"/>
      <scheme val="minor"/>
    </font>
    <font>
      <sz val="12"/>
      <name val="Calibri"/>
      <family val="2"/>
      <scheme val="minor"/>
    </font>
    <font>
      <sz val="12"/>
      <color theme="1"/>
      <name val="Calibri"/>
      <family val="2"/>
      <scheme val="minor"/>
    </font>
    <font>
      <b/>
      <sz val="11"/>
      <color theme="0"/>
      <name val="Calibri"/>
      <family val="2"/>
      <scheme val="minor"/>
    </font>
    <font>
      <b/>
      <sz val="10"/>
      <name val="Arial"/>
      <family val="2"/>
    </font>
    <font>
      <b/>
      <sz val="12"/>
      <name val="Calibri"/>
      <family val="2"/>
      <scheme val="minor"/>
    </font>
    <font>
      <sz val="8"/>
      <color rgb="FF000000"/>
      <name val="Tahoma"/>
      <family val="2"/>
    </font>
    <font>
      <b/>
      <sz val="14"/>
      <name val="Calibri"/>
      <family val="2"/>
      <scheme val="minor"/>
    </font>
    <font>
      <sz val="16"/>
      <name val="Calibri"/>
      <family val="2"/>
      <scheme val="minor"/>
    </font>
    <font>
      <b/>
      <sz val="12"/>
      <name val="Calibri Light"/>
      <family val="2"/>
      <scheme val="major"/>
    </font>
    <font>
      <b/>
      <sz val="16"/>
      <name val="Calibri"/>
      <family val="2"/>
      <scheme val="minor"/>
    </font>
    <font>
      <b/>
      <sz val="9"/>
      <name val="Calibri"/>
      <family val="2"/>
      <scheme val="minor"/>
    </font>
    <font>
      <b/>
      <u/>
      <sz val="18"/>
      <name val="Calibri"/>
      <family val="2"/>
      <scheme val="minor"/>
    </font>
    <font>
      <b/>
      <sz val="18"/>
      <name val="Calibri"/>
      <family val="2"/>
      <scheme val="minor"/>
    </font>
    <font>
      <b/>
      <sz val="11"/>
      <name val="Calibri"/>
      <family val="2"/>
      <scheme val="minor"/>
    </font>
    <font>
      <b/>
      <u/>
      <sz val="16"/>
      <name val="Calibri"/>
      <family val="2"/>
      <scheme val="minor"/>
    </font>
    <font>
      <u/>
      <sz val="11"/>
      <color theme="10"/>
      <name val="Calibri"/>
      <family val="2"/>
      <scheme val="minor"/>
    </font>
    <font>
      <b/>
      <u/>
      <sz val="12"/>
      <name val="Calibri"/>
      <family val="2"/>
      <scheme val="minor"/>
    </font>
    <font>
      <sz val="9"/>
      <color indexed="81"/>
      <name val="Tahoma"/>
      <family val="2"/>
    </font>
    <font>
      <sz val="11"/>
      <color indexed="81"/>
      <name val="Tahoma"/>
      <family val="2"/>
    </font>
    <font>
      <b/>
      <sz val="11"/>
      <color indexed="81"/>
      <name val="Tahoma"/>
      <family val="2"/>
    </font>
    <font>
      <u/>
      <sz val="12"/>
      <name val="Calibri"/>
      <family val="2"/>
      <scheme val="minor"/>
    </font>
    <font>
      <u/>
      <sz val="16"/>
      <color theme="10"/>
      <name val="Calibri"/>
      <family val="2"/>
      <scheme val="minor"/>
    </font>
    <font>
      <sz val="8"/>
      <color rgb="FF000000"/>
      <name val="Segoe UI"/>
      <family val="2"/>
    </font>
    <font>
      <sz val="12"/>
      <color indexed="81"/>
      <name val="Calibri"/>
      <family val="2"/>
      <scheme val="minor"/>
    </font>
    <font>
      <u/>
      <sz val="11"/>
      <color theme="10"/>
      <name val="Calibri Light"/>
      <family val="2"/>
      <scheme val="major"/>
    </font>
    <font>
      <sz val="11"/>
      <color rgb="FFFF0000"/>
      <name val="Calibri"/>
      <family val="2"/>
      <scheme val="minor"/>
    </font>
    <font>
      <sz val="10"/>
      <color theme="1"/>
      <name val="Calibri"/>
      <family val="2"/>
      <scheme val="minor"/>
    </font>
    <font>
      <sz val="10"/>
      <color theme="0" tint="-0.14999847407452621"/>
      <name val="Calibri"/>
      <family val="2"/>
      <scheme val="minor"/>
    </font>
    <font>
      <sz val="12"/>
      <color theme="0" tint="-0.14999847407452621"/>
      <name val="Calibri"/>
      <family val="2"/>
      <scheme val="minor"/>
    </font>
    <font>
      <sz val="11"/>
      <color theme="0" tint="-0.14999847407452621"/>
      <name val="Calibri"/>
      <family val="2"/>
      <scheme val="minor"/>
    </font>
    <font>
      <sz val="9"/>
      <color theme="1"/>
      <name val="Calibri"/>
      <family val="2"/>
      <scheme val="minor"/>
    </font>
    <font>
      <sz val="9"/>
      <color rgb="FFFF0000"/>
      <name val="Calibri"/>
      <family val="2"/>
      <scheme val="minor"/>
    </font>
    <font>
      <b/>
      <sz val="20"/>
      <name val="Calibri"/>
      <family val="2"/>
      <scheme val="minor"/>
    </font>
    <font>
      <u/>
      <sz val="10"/>
      <color theme="1"/>
      <name val="Calibri"/>
      <family val="2"/>
      <scheme val="minor"/>
    </font>
    <font>
      <b/>
      <sz val="12"/>
      <color theme="0"/>
      <name val="Calibri"/>
      <family val="2"/>
      <scheme val="minor"/>
    </font>
    <font>
      <sz val="12"/>
      <name val="Arial"/>
      <family val="2"/>
    </font>
  </fonts>
  <fills count="16">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A5A5A5"/>
      </patternFill>
    </fill>
    <fill>
      <patternFill patternType="solid">
        <fgColor theme="6" tint="0.59999389629810485"/>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rgb="FFFFFFE1"/>
        <bgColor indexed="64"/>
      </patternFill>
    </fill>
    <fill>
      <patternFill patternType="solid">
        <fgColor theme="0" tint="-4.9989318521683403E-2"/>
        <bgColor indexed="64"/>
      </patternFill>
    </fill>
  </fills>
  <borders count="163">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top/>
      <bottom style="thick">
        <color indexed="64"/>
      </bottom>
      <diagonal/>
    </border>
    <border>
      <left/>
      <right style="medium">
        <color indexed="64"/>
      </right>
      <top style="thick">
        <color indexed="64"/>
      </top>
      <bottom style="medium">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ck">
        <color indexed="64"/>
      </right>
      <top style="thin">
        <color indexed="64"/>
      </top>
      <bottom/>
      <diagonal/>
    </border>
    <border>
      <left style="medium">
        <color indexed="64"/>
      </left>
      <right style="thick">
        <color indexed="64"/>
      </right>
      <top/>
      <bottom style="thin">
        <color indexed="64"/>
      </bottom>
      <diagonal/>
    </border>
    <border>
      <left style="thin">
        <color indexed="64"/>
      </left>
      <right style="thin">
        <color indexed="64"/>
      </right>
      <top/>
      <bottom style="thick">
        <color indexed="64"/>
      </bottom>
      <diagonal/>
    </border>
    <border>
      <left style="thick">
        <color indexed="64"/>
      </left>
      <right/>
      <top style="medium">
        <color indexed="64"/>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thick">
        <color indexed="64"/>
      </right>
      <top style="medium">
        <color indexed="64"/>
      </top>
      <bottom style="thick">
        <color indexed="64"/>
      </bottom>
      <diagonal/>
    </border>
    <border>
      <left style="medium">
        <color indexed="64"/>
      </left>
      <right/>
      <top style="thick">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ck">
        <color indexed="64"/>
      </right>
      <top/>
      <bottom style="thick">
        <color indexed="64"/>
      </bottom>
      <diagonal/>
    </border>
    <border>
      <left style="thin">
        <color indexed="64"/>
      </left>
      <right style="thick">
        <color indexed="64"/>
      </right>
      <top/>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0" fontId="1" fillId="2" borderId="1" applyNumberFormat="0" applyFont="0" applyAlignment="0" applyProtection="0"/>
    <xf numFmtId="0" fontId="1" fillId="0" borderId="0"/>
    <xf numFmtId="0" fontId="7" fillId="0" borderId="0" applyNumberFormat="0" applyFill="0" applyBorder="0" applyAlignment="0" applyProtection="0"/>
    <xf numFmtId="0" fontId="6" fillId="0" borderId="0"/>
    <xf numFmtId="9" fontId="1" fillId="0" borderId="0" applyFont="0" applyFill="0" applyBorder="0" applyAlignment="0" applyProtection="0"/>
    <xf numFmtId="0" fontId="26" fillId="8" borderId="52" applyNumberFormat="0" applyAlignment="0" applyProtection="0"/>
  </cellStyleXfs>
  <cellXfs count="2005">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wrapText="1"/>
    </xf>
    <xf numFmtId="0" fontId="0" fillId="0" borderId="0" xfId="0" applyProtection="1">
      <protection locked="0"/>
    </xf>
    <xf numFmtId="0" fontId="18" fillId="0" borderId="0" xfId="0" applyFont="1" applyProtection="1">
      <protection locked="0"/>
    </xf>
    <xf numFmtId="0" fontId="2" fillId="7" borderId="7" xfId="0" applyFont="1" applyFill="1" applyBorder="1"/>
    <xf numFmtId="0" fontId="2" fillId="3" borderId="25" xfId="0" applyFont="1" applyFill="1" applyBorder="1"/>
    <xf numFmtId="0" fontId="2" fillId="3" borderId="0" xfId="0" applyFont="1" applyFill="1" applyBorder="1"/>
    <xf numFmtId="0" fontId="2" fillId="3" borderId="26" xfId="0" applyFont="1" applyFill="1" applyBorder="1"/>
    <xf numFmtId="0" fontId="2" fillId="3" borderId="27" xfId="0" applyFont="1" applyFill="1" applyBorder="1"/>
    <xf numFmtId="0" fontId="2" fillId="3" borderId="18" xfId="0" applyFont="1" applyFill="1" applyBorder="1"/>
    <xf numFmtId="0" fontId="2" fillId="3" borderId="23" xfId="0" applyFont="1" applyFill="1" applyBorder="1"/>
    <xf numFmtId="0" fontId="3" fillId="0" borderId="0" xfId="0" applyFont="1" applyBorder="1" applyAlignment="1">
      <alignment horizontal="center" vertical="center"/>
    </xf>
    <xf numFmtId="0" fontId="2" fillId="0" borderId="0" xfId="0" applyFont="1" applyAlignment="1">
      <alignment horizontal="center" wrapText="1"/>
    </xf>
    <xf numFmtId="0" fontId="2" fillId="0" borderId="0" xfId="0" applyFont="1" applyFill="1"/>
    <xf numFmtId="0" fontId="3" fillId="4" borderId="48" xfId="0" applyFont="1" applyFill="1" applyBorder="1" applyAlignment="1">
      <alignment horizontal="center" vertical="center" wrapText="1"/>
    </xf>
    <xf numFmtId="0" fontId="24" fillId="3" borderId="2" xfId="0" applyFont="1" applyFill="1" applyBorder="1" applyAlignment="1" applyProtection="1">
      <alignment vertical="center" wrapText="1"/>
      <protection locked="0"/>
    </xf>
    <xf numFmtId="0" fontId="2" fillId="3" borderId="7" xfId="0" applyFont="1" applyFill="1" applyBorder="1"/>
    <xf numFmtId="0" fontId="2" fillId="3" borderId="49"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25" fillId="3" borderId="68" xfId="0" applyFont="1" applyFill="1" applyBorder="1" applyAlignment="1" applyProtection="1">
      <alignment horizontal="center" vertical="center"/>
      <protection locked="0"/>
    </xf>
    <xf numFmtId="9" fontId="25" fillId="3" borderId="2" xfId="0" applyNumberFormat="1"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9" fillId="4" borderId="2" xfId="0" applyFont="1" applyFill="1" applyBorder="1" applyAlignment="1" applyProtection="1">
      <alignment vertical="center"/>
    </xf>
    <xf numFmtId="44" fontId="9" fillId="4" borderId="2" xfId="1" applyFont="1" applyFill="1" applyBorder="1" applyAlignment="1" applyProtection="1"/>
    <xf numFmtId="0" fontId="13" fillId="4" borderId="2" xfId="0" applyFont="1" applyFill="1" applyBorder="1" applyAlignment="1" applyProtection="1">
      <alignment vertical="center"/>
    </xf>
    <xf numFmtId="44" fontId="13" fillId="4" borderId="2" xfId="1" applyFont="1" applyFill="1" applyBorder="1" applyAlignment="1" applyProtection="1"/>
    <xf numFmtId="44" fontId="9" fillId="4" borderId="2" xfId="1" applyFont="1" applyFill="1" applyBorder="1" applyAlignment="1" applyProtection="1">
      <alignment vertical="center"/>
    </xf>
    <xf numFmtId="44" fontId="13" fillId="4" borderId="2" xfId="1" applyFont="1" applyFill="1" applyBorder="1" applyAlignment="1" applyProtection="1">
      <alignment vertical="center"/>
    </xf>
    <xf numFmtId="0" fontId="9" fillId="4" borderId="2" xfId="0" applyFont="1" applyFill="1" applyBorder="1" applyAlignment="1" applyProtection="1">
      <alignment horizontal="center"/>
    </xf>
    <xf numFmtId="9" fontId="13" fillId="3" borderId="2" xfId="0" applyNumberFormat="1" applyFont="1" applyFill="1" applyBorder="1" applyAlignment="1" applyProtection="1">
      <alignment vertical="center"/>
      <protection locked="0"/>
    </xf>
    <xf numFmtId="44" fontId="13" fillId="3" borderId="2" xfId="1" applyFont="1" applyFill="1" applyBorder="1" applyAlignment="1" applyProtection="1">
      <alignment vertical="center"/>
      <protection locked="0"/>
    </xf>
    <xf numFmtId="9" fontId="9" fillId="3" borderId="69" xfId="1" applyNumberFormat="1" applyFont="1" applyFill="1" applyBorder="1" applyAlignment="1" applyProtection="1">
      <protection locked="0"/>
    </xf>
    <xf numFmtId="44" fontId="9" fillId="3" borderId="69" xfId="1" applyFont="1" applyFill="1" applyBorder="1" applyAlignment="1" applyProtection="1">
      <protection locked="0"/>
    </xf>
    <xf numFmtId="44" fontId="9" fillId="4" borderId="106" xfId="1"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44" fontId="9" fillId="4" borderId="2" xfId="1"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9" fontId="25" fillId="3" borderId="30" xfId="0" applyNumberFormat="1" applyFont="1" applyFill="1" applyBorder="1" applyAlignment="1" applyProtection="1">
      <alignment horizontal="center" vertical="center"/>
      <protection locked="0"/>
    </xf>
    <xf numFmtId="0" fontId="18" fillId="0" borderId="0" xfId="0" applyFont="1"/>
    <xf numFmtId="0" fontId="27" fillId="3" borderId="0" xfId="0" applyFont="1" applyFill="1" applyBorder="1" applyAlignment="1" applyProtection="1">
      <alignment wrapText="1"/>
    </xf>
    <xf numFmtId="0" fontId="0" fillId="3" borderId="2" xfId="0" applyFont="1" applyFill="1" applyBorder="1" applyAlignment="1" applyProtection="1">
      <alignment horizontal="center" vertical="center"/>
      <protection locked="0"/>
    </xf>
    <xf numFmtId="0" fontId="19" fillId="0" borderId="0" xfId="0" applyFont="1" applyProtection="1">
      <protection locked="0"/>
    </xf>
    <xf numFmtId="1" fontId="25" fillId="3" borderId="12" xfId="6" applyNumberFormat="1" applyFont="1" applyFill="1" applyBorder="1" applyAlignment="1" applyProtection="1">
      <alignment horizontal="center" vertical="center"/>
      <protection locked="0"/>
    </xf>
    <xf numFmtId="0" fontId="30" fillId="4" borderId="68" xfId="5" applyFont="1" applyFill="1" applyBorder="1" applyAlignment="1" applyProtection="1">
      <alignment horizontal="center"/>
    </xf>
    <xf numFmtId="0" fontId="30" fillId="4" borderId="2" xfId="5" applyFont="1" applyFill="1" applyBorder="1" applyAlignment="1" applyProtection="1">
      <alignment horizontal="center"/>
    </xf>
    <xf numFmtId="0" fontId="0" fillId="0" borderId="0" xfId="0" applyFont="1" applyProtection="1">
      <protection locked="0"/>
    </xf>
    <xf numFmtId="0" fontId="37" fillId="4" borderId="68" xfId="0" applyFont="1" applyFill="1" applyBorder="1" applyAlignment="1" applyProtection="1">
      <alignment horizontal="center" vertical="center" wrapText="1"/>
    </xf>
    <xf numFmtId="0" fontId="37" fillId="4" borderId="2" xfId="0" applyFont="1" applyFill="1" applyBorder="1" applyAlignment="1" applyProtection="1">
      <alignment horizontal="center" vertical="center" wrapText="1"/>
    </xf>
    <xf numFmtId="0" fontId="37" fillId="4" borderId="12" xfId="0" applyFont="1" applyFill="1" applyBorder="1" applyAlignment="1" applyProtection="1">
      <alignment horizontal="center" vertical="center"/>
    </xf>
    <xf numFmtId="0" fontId="37" fillId="4" borderId="11" xfId="0" applyFont="1" applyFill="1" applyBorder="1" applyAlignment="1" applyProtection="1">
      <alignment horizontal="center" vertical="center" wrapText="1"/>
    </xf>
    <xf numFmtId="0" fontId="0" fillId="0" borderId="0" xfId="0" applyFont="1" applyAlignment="1" applyProtection="1">
      <alignment horizontal="center"/>
      <protection locked="0"/>
    </xf>
    <xf numFmtId="0" fontId="27" fillId="3" borderId="0" xfId="0" applyFont="1" applyFill="1" applyBorder="1" applyAlignment="1" applyProtection="1">
      <alignment horizontal="center" wrapText="1"/>
    </xf>
    <xf numFmtId="0" fontId="25" fillId="0" borderId="85" xfId="0" applyFont="1" applyBorder="1" applyAlignment="1" applyProtection="1">
      <alignment vertical="center"/>
      <protection locked="0"/>
    </xf>
    <xf numFmtId="3" fontId="25" fillId="3" borderId="31" xfId="6" applyNumberFormat="1" applyFont="1" applyFill="1" applyBorder="1" applyAlignment="1" applyProtection="1">
      <alignment horizontal="center" vertical="center"/>
      <protection locked="0"/>
    </xf>
    <xf numFmtId="9" fontId="25" fillId="3" borderId="31" xfId="6" applyFont="1" applyFill="1" applyBorder="1" applyAlignment="1" applyProtection="1">
      <alignment horizontal="center" vertical="center"/>
      <protection locked="0"/>
    </xf>
    <xf numFmtId="0" fontId="3" fillId="4" borderId="48" xfId="0" applyFont="1" applyFill="1" applyBorder="1" applyAlignment="1">
      <alignment horizontal="center" vertical="center"/>
    </xf>
    <xf numFmtId="0" fontId="0" fillId="10" borderId="7" xfId="0" applyFill="1" applyBorder="1" applyProtection="1">
      <protection locked="0"/>
    </xf>
    <xf numFmtId="0" fontId="0" fillId="10" borderId="7" xfId="0" applyFill="1" applyBorder="1"/>
    <xf numFmtId="0" fontId="24" fillId="3" borderId="12" xfId="0" applyFont="1" applyFill="1" applyBorder="1" applyAlignment="1" applyProtection="1">
      <alignment vertical="center" wrapText="1"/>
      <protection locked="0"/>
    </xf>
    <xf numFmtId="0" fontId="25" fillId="3" borderId="69"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wrapText="1"/>
      <protection locked="0"/>
    </xf>
    <xf numFmtId="0" fontId="25" fillId="3" borderId="12" xfId="0" applyFont="1" applyFill="1" applyBorder="1" applyAlignment="1" applyProtection="1">
      <alignment horizontal="center" vertical="center" wrapText="1"/>
      <protection locked="0"/>
    </xf>
    <xf numFmtId="1" fontId="25" fillId="3" borderId="12" xfId="0" applyNumberFormat="1" applyFont="1" applyFill="1" applyBorder="1" applyAlignment="1" applyProtection="1">
      <alignment horizontal="center" vertical="center"/>
      <protection locked="0"/>
    </xf>
    <xf numFmtId="44" fontId="25" fillId="3" borderId="15" xfId="1" applyFont="1" applyFill="1" applyBorder="1" applyAlignment="1" applyProtection="1">
      <alignment horizontal="center" vertical="center"/>
      <protection locked="0"/>
    </xf>
    <xf numFmtId="44" fontId="25" fillId="3" borderId="96" xfId="1" applyFont="1" applyFill="1" applyBorder="1" applyAlignment="1" applyProtection="1">
      <alignment horizontal="center" vertical="center"/>
      <protection locked="0"/>
    </xf>
    <xf numFmtId="44" fontId="25" fillId="3" borderId="14" xfId="1" applyFont="1" applyFill="1" applyBorder="1" applyAlignment="1" applyProtection="1">
      <alignment horizontal="center" vertical="center"/>
      <protection locked="0"/>
    </xf>
    <xf numFmtId="44" fontId="25" fillId="3" borderId="95" xfId="1" applyFont="1" applyFill="1" applyBorder="1" applyAlignment="1" applyProtection="1">
      <alignment horizontal="center" vertical="center"/>
      <protection locked="0"/>
    </xf>
    <xf numFmtId="0" fontId="0" fillId="3" borderId="2" xfId="0" applyFont="1" applyFill="1" applyBorder="1" applyAlignment="1" applyProtection="1">
      <alignment horizontal="center"/>
      <protection locked="0"/>
    </xf>
    <xf numFmtId="44" fontId="25" fillId="3" borderId="2" xfId="1" applyFont="1" applyFill="1" applyBorder="1" applyAlignment="1" applyProtection="1">
      <alignment horizontal="center" vertical="center"/>
      <protection locked="0"/>
    </xf>
    <xf numFmtId="44" fontId="25" fillId="3" borderId="32" xfId="1" applyFont="1" applyFill="1" applyBorder="1" applyAlignment="1" applyProtection="1">
      <alignment horizontal="center" vertical="center"/>
      <protection locked="0"/>
    </xf>
    <xf numFmtId="167" fontId="24" fillId="3" borderId="108" xfId="0" applyNumberFormat="1" applyFont="1" applyFill="1" applyBorder="1" applyAlignment="1" applyProtection="1">
      <alignment horizontal="center" vertical="center"/>
      <protection locked="0"/>
    </xf>
    <xf numFmtId="0" fontId="13" fillId="5" borderId="59" xfId="0" applyFont="1" applyFill="1" applyBorder="1" applyAlignment="1" applyProtection="1"/>
    <xf numFmtId="0" fontId="13" fillId="5" borderId="0" xfId="0" applyFont="1" applyFill="1" applyBorder="1" applyAlignment="1" applyProtection="1"/>
    <xf numFmtId="0" fontId="13" fillId="5" borderId="26" xfId="0" applyFont="1" applyFill="1" applyBorder="1" applyAlignment="1" applyProtection="1"/>
    <xf numFmtId="169" fontId="13" fillId="4" borderId="2" xfId="0" applyNumberFormat="1"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wrapText="1"/>
    </xf>
    <xf numFmtId="0" fontId="9" fillId="4" borderId="2" xfId="0" applyFont="1" applyFill="1" applyBorder="1" applyAlignment="1" applyProtection="1">
      <alignment vertical="center" wrapText="1"/>
    </xf>
    <xf numFmtId="0" fontId="13" fillId="4" borderId="69" xfId="0" applyFont="1" applyFill="1" applyBorder="1" applyAlignment="1" applyProtection="1">
      <alignment horizontal="center" vertical="center" wrapText="1"/>
    </xf>
    <xf numFmtId="0" fontId="13" fillId="4" borderId="20" xfId="0" applyFont="1" applyFill="1" applyBorder="1" applyAlignment="1" applyProtection="1">
      <alignment horizontal="right"/>
    </xf>
    <xf numFmtId="0" fontId="13" fillId="4" borderId="20" xfId="0" applyFont="1" applyFill="1" applyBorder="1" applyAlignment="1" applyProtection="1">
      <alignment vertical="center"/>
    </xf>
    <xf numFmtId="0" fontId="9" fillId="4" borderId="20" xfId="0" applyFont="1" applyFill="1" applyBorder="1" applyAlignment="1" applyProtection="1">
      <alignment vertical="center"/>
    </xf>
    <xf numFmtId="0" fontId="0" fillId="3" borderId="69" xfId="0" applyFont="1" applyFill="1" applyBorder="1" applyProtection="1">
      <protection locked="0"/>
    </xf>
    <xf numFmtId="167" fontId="28" fillId="3" borderId="108" xfId="0" applyNumberFormat="1" applyFont="1" applyFill="1" applyBorder="1" applyAlignment="1" applyProtection="1">
      <alignment horizontal="left" vertical="center"/>
      <protection locked="0"/>
    </xf>
    <xf numFmtId="0" fontId="28" fillId="3" borderId="108" xfId="0" applyFont="1" applyFill="1" applyBorder="1" applyAlignment="1" applyProtection="1">
      <alignment horizontal="left" vertical="center"/>
      <protection locked="0"/>
    </xf>
    <xf numFmtId="1" fontId="9" fillId="3" borderId="85" xfId="0" applyNumberFormat="1" applyFont="1" applyFill="1" applyBorder="1" applyAlignment="1" applyProtection="1">
      <alignment horizontal="center" vertical="center"/>
      <protection locked="0"/>
    </xf>
    <xf numFmtId="1" fontId="9" fillId="3" borderId="86" xfId="0" applyNumberFormat="1" applyFont="1" applyFill="1" applyBorder="1" applyAlignment="1" applyProtection="1">
      <alignment horizontal="center" vertical="center"/>
      <protection locked="0"/>
    </xf>
    <xf numFmtId="167" fontId="14" fillId="3" borderId="108" xfId="0" applyNumberFormat="1" applyFont="1" applyFill="1" applyBorder="1" applyAlignment="1" applyProtection="1">
      <alignment horizontal="left" vertical="center"/>
      <protection locked="0"/>
    </xf>
    <xf numFmtId="0" fontId="14" fillId="3" borderId="108" xfId="0" applyFont="1" applyFill="1" applyBorder="1" applyAlignment="1" applyProtection="1">
      <alignment horizontal="left" vertical="center"/>
      <protection locked="0"/>
    </xf>
    <xf numFmtId="0" fontId="3" fillId="4" borderId="106" xfId="0" applyFont="1" applyFill="1" applyBorder="1" applyAlignment="1" applyProtection="1">
      <alignment horizontal="center" vertical="center" wrapText="1"/>
    </xf>
    <xf numFmtId="0" fontId="34" fillId="4" borderId="106"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68" xfId="5" applyFont="1" applyFill="1" applyBorder="1" applyAlignment="1" applyProtection="1">
      <alignment horizontal="center" vertical="center"/>
    </xf>
    <xf numFmtId="0" fontId="30" fillId="4" borderId="2" xfId="5"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25" fillId="3" borderId="112" xfId="0" applyFont="1" applyFill="1" applyBorder="1" applyAlignment="1" applyProtection="1">
      <alignment horizontal="center" vertical="center" wrapText="1"/>
      <protection locked="0"/>
    </xf>
    <xf numFmtId="0" fontId="25" fillId="3" borderId="2" xfId="0" applyFont="1" applyFill="1" applyBorder="1" applyAlignment="1" applyProtection="1">
      <alignment horizontal="center" vertical="center" wrapText="1"/>
      <protection locked="0"/>
    </xf>
    <xf numFmtId="0" fontId="25" fillId="0" borderId="2" xfId="0" applyFont="1" applyBorder="1" applyAlignment="1" applyProtection="1">
      <alignment vertical="center"/>
      <protection locked="0"/>
    </xf>
    <xf numFmtId="3" fontId="25" fillId="3" borderId="2" xfId="6" applyNumberFormat="1" applyFont="1" applyFill="1" applyBorder="1" applyAlignment="1" applyProtection="1">
      <alignment horizontal="center" vertical="center"/>
      <protection locked="0"/>
    </xf>
    <xf numFmtId="9" fontId="25" fillId="3" borderId="2" xfId="6" applyFont="1" applyFill="1" applyBorder="1" applyAlignment="1" applyProtection="1">
      <alignment horizontal="center" vertical="center"/>
      <protection locked="0"/>
    </xf>
    <xf numFmtId="0" fontId="13" fillId="4" borderId="2" xfId="0" applyFont="1" applyFill="1" applyBorder="1" applyAlignment="1" applyProtection="1">
      <alignment horizontal="right"/>
    </xf>
    <xf numFmtId="0" fontId="9" fillId="4" borderId="2" xfId="0" applyFont="1" applyFill="1" applyBorder="1" applyAlignment="1" applyProtection="1">
      <alignment horizontal="right" vertical="center"/>
    </xf>
    <xf numFmtId="0" fontId="9" fillId="4" borderId="104" xfId="0" applyFont="1" applyFill="1" applyBorder="1" applyAlignment="1" applyProtection="1">
      <alignment horizontal="right" vertical="center"/>
    </xf>
    <xf numFmtId="44" fontId="9" fillId="4" borderId="2" xfId="1" applyFont="1" applyFill="1" applyBorder="1" applyAlignment="1" applyProtection="1">
      <alignment horizontal="right" vertical="center"/>
    </xf>
    <xf numFmtId="0" fontId="13" fillId="4" borderId="2" xfId="0" applyFont="1" applyFill="1" applyBorder="1" applyAlignment="1" applyProtection="1">
      <alignment horizontal="right" vertical="center"/>
    </xf>
    <xf numFmtId="0" fontId="13" fillId="4" borderId="34" xfId="0" applyFont="1" applyFill="1" applyBorder="1" applyAlignment="1" applyProtection="1">
      <alignment horizontal="center" vertical="center"/>
    </xf>
    <xf numFmtId="44" fontId="9" fillId="4" borderId="2" xfId="1" applyFont="1" applyFill="1" applyBorder="1" applyAlignment="1" applyProtection="1">
      <alignment horizontal="right"/>
    </xf>
    <xf numFmtId="0" fontId="13" fillId="6" borderId="59" xfId="0" applyFont="1" applyFill="1" applyBorder="1" applyAlignment="1" applyProtection="1"/>
    <xf numFmtId="0" fontId="13" fillId="6" borderId="0" xfId="0" applyFont="1" applyFill="1" applyBorder="1" applyAlignment="1" applyProtection="1"/>
    <xf numFmtId="0" fontId="13" fillId="6" borderId="26" xfId="0" applyFont="1" applyFill="1" applyBorder="1" applyAlignment="1" applyProtection="1"/>
    <xf numFmtId="0" fontId="0" fillId="0" borderId="0" xfId="0" applyBorder="1" applyAlignment="1">
      <alignment horizontal="center"/>
    </xf>
    <xf numFmtId="0" fontId="9"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Protection="1"/>
    <xf numFmtId="0" fontId="0" fillId="0" borderId="0" xfId="0" applyBorder="1"/>
    <xf numFmtId="0" fontId="0" fillId="0" borderId="0" xfId="0" applyFill="1" applyBorder="1"/>
    <xf numFmtId="0" fontId="0" fillId="0" borderId="0" xfId="0" applyFill="1" applyBorder="1" applyAlignment="1">
      <alignment horizontal="center" vertical="center"/>
    </xf>
    <xf numFmtId="1"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xf numFmtId="2" fontId="50" fillId="0" borderId="0" xfId="0" applyNumberFormat="1" applyFont="1" applyFill="1" applyBorder="1" applyAlignment="1">
      <alignment horizontal="center" vertical="center"/>
    </xf>
    <xf numFmtId="0" fontId="0" fillId="0" borderId="0" xfId="0" applyFill="1"/>
    <xf numFmtId="0" fontId="0" fillId="0" borderId="10" xfId="0" applyBorder="1"/>
    <xf numFmtId="0" fontId="0" fillId="0" borderId="9" xfId="0" applyBorder="1"/>
    <xf numFmtId="0" fontId="0" fillId="0" borderId="8" xfId="0" applyBorder="1"/>
    <xf numFmtId="0" fontId="0" fillId="0" borderId="6" xfId="0" applyBorder="1"/>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2" fontId="0" fillId="0" borderId="7" xfId="0" applyNumberFormat="1" applyBorder="1" applyAlignment="1">
      <alignment horizontal="center" vertical="center"/>
    </xf>
    <xf numFmtId="2" fontId="0" fillId="0" borderId="7" xfId="0" applyNumberFormat="1" applyFont="1" applyBorder="1" applyAlignment="1">
      <alignment horizontal="center"/>
    </xf>
    <xf numFmtId="2" fontId="0" fillId="0" borderId="7" xfId="0" applyNumberFormat="1" applyBorder="1" applyAlignment="1">
      <alignment horizontal="center"/>
    </xf>
    <xf numFmtId="0" fontId="0" fillId="0" borderId="7" xfId="0" applyBorder="1"/>
    <xf numFmtId="2" fontId="50" fillId="0" borderId="7" xfId="0" applyNumberFormat="1" applyFont="1" applyFill="1" applyBorder="1" applyAlignment="1">
      <alignment horizontal="center" vertical="center"/>
    </xf>
    <xf numFmtId="0" fontId="50" fillId="0" borderId="7" xfId="0" applyFont="1" applyFill="1" applyBorder="1" applyAlignment="1">
      <alignment horizontal="center" vertical="center"/>
    </xf>
    <xf numFmtId="0" fontId="0" fillId="0" borderId="14" xfId="0" applyBorder="1"/>
    <xf numFmtId="0" fontId="0" fillId="0" borderId="7" xfId="0" applyFill="1" applyBorder="1"/>
    <xf numFmtId="0" fontId="50" fillId="0" borderId="7" xfId="0" applyFont="1" applyBorder="1" applyAlignment="1">
      <alignment horizontal="center" vertical="center"/>
    </xf>
    <xf numFmtId="0" fontId="50" fillId="0" borderId="7" xfId="0" applyFont="1" applyFill="1" applyBorder="1" applyAlignment="1">
      <alignment horizontal="center"/>
    </xf>
    <xf numFmtId="0" fontId="50" fillId="0" borderId="0" xfId="0" applyFont="1" applyFill="1" applyBorder="1" applyAlignment="1"/>
    <xf numFmtId="0" fontId="50" fillId="0" borderId="0" xfId="0" applyFont="1" applyFill="1" applyBorder="1" applyAlignment="1">
      <alignment horizontal="center"/>
    </xf>
    <xf numFmtId="0" fontId="50" fillId="0" borderId="7" xfId="0" applyFont="1" applyFill="1" applyBorder="1" applyAlignment="1"/>
    <xf numFmtId="0" fontId="5" fillId="0" borderId="0" xfId="0" applyFont="1" applyFill="1" applyBorder="1" applyAlignment="1"/>
    <xf numFmtId="0" fontId="0" fillId="0" borderId="129" xfId="0" applyFill="1" applyBorder="1" applyAlignment="1">
      <alignment horizontal="center" vertical="center"/>
    </xf>
    <xf numFmtId="0" fontId="0" fillId="0" borderId="0" xfId="0" applyFill="1" applyAlignment="1">
      <alignment horizontal="center" vertical="center"/>
    </xf>
    <xf numFmtId="0" fontId="0" fillId="0" borderId="122" xfId="0" applyBorder="1"/>
    <xf numFmtId="0" fontId="0" fillId="0" borderId="4" xfId="0" applyBorder="1"/>
    <xf numFmtId="0" fontId="0" fillId="0" borderId="3" xfId="0" applyBorder="1"/>
    <xf numFmtId="0" fontId="0" fillId="0" borderId="0" xfId="0" applyAlignment="1">
      <alignment horizontal="left" vertical="center"/>
    </xf>
    <xf numFmtId="0" fontId="50" fillId="0" borderId="0" xfId="0" applyFont="1" applyProtection="1"/>
    <xf numFmtId="0" fontId="51" fillId="0" borderId="0" xfId="0" applyFont="1" applyBorder="1" applyProtection="1"/>
    <xf numFmtId="0" fontId="8" fillId="0" borderId="0" xfId="0" applyFont="1" applyBorder="1" applyProtection="1"/>
    <xf numFmtId="0" fontId="8" fillId="0" borderId="0" xfId="0" applyFont="1" applyBorder="1" applyAlignment="1" applyProtection="1">
      <alignment vertical="top"/>
    </xf>
    <xf numFmtId="0" fontId="52" fillId="0" borderId="0" xfId="0" applyFont="1" applyBorder="1" applyProtection="1"/>
    <xf numFmtId="0" fontId="24" fillId="0" borderId="0" xfId="0" applyFont="1" applyBorder="1" applyAlignment="1" applyProtection="1">
      <alignment vertical="top"/>
    </xf>
    <xf numFmtId="1" fontId="50" fillId="0" borderId="0" xfId="0" applyNumberFormat="1" applyFont="1" applyAlignment="1">
      <alignment horizontal="center" vertical="center"/>
    </xf>
    <xf numFmtId="1" fontId="50" fillId="0" borderId="0" xfId="0" applyNumberFormat="1" applyFont="1" applyFill="1" applyAlignment="1">
      <alignment horizontal="center" vertical="center"/>
    </xf>
    <xf numFmtId="0" fontId="50" fillId="0" borderId="0" xfId="0" applyFont="1" applyAlignment="1">
      <alignment horizontal="right" vertical="center"/>
    </xf>
    <xf numFmtId="0" fontId="50" fillId="0" borderId="0" xfId="0" applyFont="1" applyAlignment="1">
      <alignment horizontal="center" vertical="center"/>
    </xf>
    <xf numFmtId="0" fontId="0" fillId="0" borderId="130" xfId="0" applyBorder="1"/>
    <xf numFmtId="0" fontId="0" fillId="0" borderId="130" xfId="0" applyBorder="1" applyProtection="1"/>
    <xf numFmtId="0" fontId="0" fillId="0" borderId="7" xfId="0" applyFill="1" applyBorder="1" applyAlignment="1">
      <alignment horizontal="center"/>
    </xf>
    <xf numFmtId="1" fontId="50" fillId="0" borderId="7" xfId="0" applyNumberFormat="1" applyFont="1" applyBorder="1" applyAlignment="1">
      <alignment horizontal="center" vertical="center"/>
    </xf>
    <xf numFmtId="1" fontId="50" fillId="0" borderId="7" xfId="0" applyNumberFormat="1" applyFont="1" applyFill="1" applyBorder="1" applyAlignment="1">
      <alignment horizontal="center" vertical="center"/>
    </xf>
    <xf numFmtId="0" fontId="0" fillId="0" borderId="7" xfId="0" applyBorder="1" applyAlignment="1">
      <alignment horizontal="center" vertical="center"/>
    </xf>
    <xf numFmtId="0" fontId="5" fillId="0" borderId="7" xfId="0" applyFont="1" applyFill="1" applyBorder="1" applyAlignment="1">
      <alignment horizontal="center"/>
    </xf>
    <xf numFmtId="2" fontId="0" fillId="0" borderId="7" xfId="0" applyNumberFormat="1" applyFill="1" applyBorder="1" applyAlignment="1">
      <alignment horizontal="center"/>
    </xf>
    <xf numFmtId="0" fontId="0" fillId="5" borderId="7" xfId="0" applyFill="1" applyBorder="1" applyAlignment="1">
      <alignment horizontal="center"/>
    </xf>
    <xf numFmtId="0" fontId="54" fillId="0" borderId="7" xfId="0" applyFont="1" applyBorder="1" applyAlignment="1">
      <alignment horizontal="center"/>
    </xf>
    <xf numFmtId="0" fontId="54" fillId="0" borderId="7" xfId="0" applyFont="1" applyFill="1" applyBorder="1" applyAlignment="1">
      <alignment horizontal="center"/>
    </xf>
    <xf numFmtId="0" fontId="54" fillId="0" borderId="7" xfId="0" applyFont="1" applyFill="1" applyBorder="1" applyAlignment="1">
      <alignment horizontal="center" vertical="center"/>
    </xf>
    <xf numFmtId="1" fontId="54" fillId="0" borderId="7" xfId="0" applyNumberFormat="1" applyFont="1" applyFill="1" applyBorder="1" applyAlignment="1">
      <alignment horizontal="center" vertical="center"/>
    </xf>
    <xf numFmtId="0" fontId="0" fillId="0" borderId="130" xfId="0" applyBorder="1" applyProtection="1">
      <protection locked="0"/>
    </xf>
    <xf numFmtId="0" fontId="50" fillId="0" borderId="130" xfId="0" applyFont="1" applyBorder="1" applyProtection="1">
      <protection locked="0"/>
    </xf>
    <xf numFmtId="0" fontId="55" fillId="0" borderId="7" xfId="0" applyFont="1" applyFill="1" applyBorder="1" applyAlignment="1">
      <alignment horizontal="center" vertical="center"/>
    </xf>
    <xf numFmtId="1" fontId="55" fillId="0" borderId="7" xfId="0" applyNumberFormat="1" applyFont="1" applyFill="1" applyBorder="1" applyAlignment="1">
      <alignment horizontal="center" vertical="center"/>
    </xf>
    <xf numFmtId="0" fontId="50" fillId="0" borderId="130" xfId="0" applyFont="1" applyFill="1" applyBorder="1" applyProtection="1">
      <protection locked="0"/>
    </xf>
    <xf numFmtId="0" fontId="50" fillId="0" borderId="16" xfId="0" applyFont="1" applyBorder="1" applyAlignment="1">
      <alignment horizontal="center" vertical="center"/>
    </xf>
    <xf numFmtId="0" fontId="0" fillId="5" borderId="0" xfId="0" applyFill="1" applyAlignment="1">
      <alignment horizontal="left" vertical="center"/>
    </xf>
    <xf numFmtId="0" fontId="0" fillId="0" borderId="16" xfId="0" applyBorder="1" applyAlignment="1">
      <alignment horizontal="center" vertical="center"/>
    </xf>
    <xf numFmtId="0" fontId="0" fillId="0" borderId="0" xfId="0" applyAlignment="1">
      <alignment vertical="center"/>
    </xf>
    <xf numFmtId="0" fontId="0" fillId="0" borderId="0" xfId="0" applyFill="1" applyAlignment="1">
      <alignment horizontal="left" vertical="center"/>
    </xf>
    <xf numFmtId="0" fontId="51" fillId="0" borderId="130" xfId="0" applyFont="1" applyBorder="1" applyProtection="1">
      <protection locked="0"/>
    </xf>
    <xf numFmtId="0" fontId="0" fillId="0" borderId="0" xfId="0" applyAlignment="1">
      <alignment horizontal="center"/>
    </xf>
    <xf numFmtId="0" fontId="54" fillId="0" borderId="0" xfId="0" applyFont="1" applyFill="1" applyAlignment="1">
      <alignment horizontal="center" vertical="center"/>
    </xf>
    <xf numFmtId="0" fontId="54" fillId="0" borderId="0" xfId="0" applyFont="1" applyFill="1" applyAlignment="1">
      <alignment horizontal="center"/>
    </xf>
    <xf numFmtId="0" fontId="49" fillId="0" borderId="0" xfId="0" applyFont="1" applyBorder="1" applyAlignment="1">
      <alignment horizontal="center" vertical="center" wrapText="1"/>
    </xf>
    <xf numFmtId="0" fontId="54" fillId="0" borderId="0" xfId="0" applyFont="1" applyFill="1"/>
    <xf numFmtId="1" fontId="54" fillId="0" borderId="0" xfId="0" applyNumberFormat="1" applyFont="1" applyFill="1" applyAlignment="1">
      <alignment horizontal="center" vertical="center"/>
    </xf>
    <xf numFmtId="1" fontId="54" fillId="0" borderId="0" xfId="0" applyNumberFormat="1" applyFont="1" applyFill="1" applyBorder="1" applyAlignment="1">
      <alignment horizontal="center" vertical="center"/>
    </xf>
    <xf numFmtId="0" fontId="51" fillId="0" borderId="130" xfId="0" applyFont="1" applyFill="1" applyBorder="1" applyProtection="1">
      <protection locked="0"/>
    </xf>
    <xf numFmtId="0" fontId="51" fillId="0" borderId="130" xfId="0" applyFont="1" applyBorder="1" applyAlignment="1" applyProtection="1">
      <alignment horizontal="center" vertical="center"/>
      <protection locked="0"/>
    </xf>
    <xf numFmtId="0" fontId="54" fillId="0" borderId="0" xfId="0" applyFont="1" applyAlignment="1">
      <alignment horizontal="center" vertical="center"/>
    </xf>
    <xf numFmtId="1" fontId="54" fillId="0" borderId="0" xfId="0" applyNumberFormat="1" applyFont="1" applyAlignment="1">
      <alignment horizontal="center" vertical="center"/>
    </xf>
    <xf numFmtId="0" fontId="54" fillId="0" borderId="0" xfId="0" applyFont="1"/>
    <xf numFmtId="0" fontId="51" fillId="0" borderId="0" xfId="0" applyFont="1" applyProtection="1"/>
    <xf numFmtId="0" fontId="2" fillId="3" borderId="0" xfId="0" applyFont="1" applyFill="1" applyBorder="1" applyAlignment="1" applyProtection="1"/>
    <xf numFmtId="9" fontId="25" fillId="3" borderId="2" xfId="1" applyNumberFormat="1" applyFont="1" applyFill="1" applyBorder="1" applyAlignment="1" applyProtection="1">
      <alignment horizontal="center" vertical="center"/>
      <protection locked="0"/>
    </xf>
    <xf numFmtId="44" fontId="13" fillId="4" borderId="2" xfId="1" applyFont="1" applyFill="1" applyBorder="1" applyAlignment="1" applyProtection="1">
      <alignment horizontal="right" vertical="center"/>
    </xf>
    <xf numFmtId="0" fontId="19" fillId="4" borderId="30" xfId="0" applyFont="1" applyFill="1" applyBorder="1" applyAlignment="1" applyProtection="1">
      <alignment horizontal="center" vertical="center"/>
    </xf>
    <xf numFmtId="0" fontId="0" fillId="3" borderId="69" xfId="0" applyFont="1" applyFill="1" applyBorder="1" applyAlignment="1" applyProtection="1">
      <alignment vertical="center"/>
      <protection locked="0"/>
    </xf>
    <xf numFmtId="0" fontId="25" fillId="3" borderId="68" xfId="0" applyFont="1" applyFill="1" applyBorder="1" applyAlignment="1" applyProtection="1">
      <alignment horizontal="center" vertical="center" wrapText="1"/>
      <protection locked="0"/>
    </xf>
    <xf numFmtId="1" fontId="9" fillId="3" borderId="69" xfId="0" applyNumberFormat="1" applyFont="1" applyFill="1" applyBorder="1" applyAlignment="1" applyProtection="1">
      <alignment horizontal="center" vertical="center"/>
      <protection locked="0"/>
    </xf>
    <xf numFmtId="0" fontId="3" fillId="3" borderId="0" xfId="0" applyFont="1" applyFill="1" applyBorder="1" applyAlignment="1">
      <alignment horizontal="center" vertical="center" wrapText="1"/>
    </xf>
    <xf numFmtId="0" fontId="2" fillId="3" borderId="0" xfId="0" applyFont="1" applyFill="1" applyBorder="1" applyAlignment="1" applyProtection="1">
      <alignment horizontal="center" vertical="center"/>
      <protection locked="0"/>
    </xf>
    <xf numFmtId="0" fontId="11" fillId="0" borderId="0" xfId="0" applyFont="1"/>
    <xf numFmtId="0" fontId="0" fillId="13" borderId="133" xfId="0" applyFont="1" applyFill="1" applyBorder="1"/>
    <xf numFmtId="0" fontId="0" fillId="0" borderId="133" xfId="0" applyFont="1" applyBorder="1"/>
    <xf numFmtId="0" fontId="57" fillId="0" borderId="0" xfId="0" applyFont="1" applyAlignment="1">
      <alignment horizontal="center" vertical="center"/>
    </xf>
    <xf numFmtId="0" fontId="10" fillId="7" borderId="59" xfId="0" applyFont="1" applyFill="1" applyBorder="1" applyAlignment="1" applyProtection="1">
      <protection locked="0"/>
    </xf>
    <xf numFmtId="0" fontId="10" fillId="7" borderId="0" xfId="0" applyFont="1" applyFill="1" applyBorder="1" applyAlignment="1" applyProtection="1">
      <protection locked="0"/>
    </xf>
    <xf numFmtId="0" fontId="10" fillId="7" borderId="60" xfId="0" applyFont="1" applyFill="1" applyBorder="1" applyAlignment="1" applyProtection="1">
      <protection locked="0"/>
    </xf>
    <xf numFmtId="0" fontId="10" fillId="7" borderId="61" xfId="0" applyFont="1" applyFill="1" applyBorder="1" applyAlignment="1" applyProtection="1">
      <protection locked="0"/>
    </xf>
    <xf numFmtId="0" fontId="10" fillId="7" borderId="62" xfId="0" applyFont="1" applyFill="1" applyBorder="1" applyAlignment="1" applyProtection="1">
      <protection locked="0"/>
    </xf>
    <xf numFmtId="0" fontId="10" fillId="7" borderId="63" xfId="0" applyFont="1" applyFill="1" applyBorder="1" applyAlignment="1" applyProtection="1">
      <protection locked="0"/>
    </xf>
    <xf numFmtId="0" fontId="9" fillId="5" borderId="74" xfId="0" applyFont="1" applyFill="1" applyBorder="1" applyAlignment="1" applyProtection="1"/>
    <xf numFmtId="0" fontId="9" fillId="5" borderId="18" xfId="0" applyFont="1" applyFill="1" applyBorder="1" applyAlignment="1" applyProtection="1"/>
    <xf numFmtId="0" fontId="9" fillId="6" borderId="74" xfId="0" applyFont="1" applyFill="1" applyBorder="1" applyAlignment="1" applyProtection="1"/>
    <xf numFmtId="0" fontId="9" fillId="6" borderId="18" xfId="0" applyFont="1" applyFill="1" applyBorder="1" applyAlignment="1" applyProtection="1"/>
    <xf numFmtId="0" fontId="28" fillId="4" borderId="106" xfId="0" applyFont="1" applyFill="1" applyBorder="1" applyAlignment="1" applyProtection="1">
      <alignment horizontal="center" vertical="center"/>
    </xf>
    <xf numFmtId="0" fontId="9" fillId="4" borderId="106" xfId="0" applyFont="1" applyFill="1" applyBorder="1" applyAlignment="1" applyProtection="1">
      <alignment horizontal="center" vertical="center"/>
    </xf>
    <xf numFmtId="0" fontId="25" fillId="3" borderId="11" xfId="0" applyFont="1" applyFill="1" applyBorder="1" applyAlignment="1" applyProtection="1">
      <alignment horizontal="center" vertical="center" wrapText="1"/>
      <protection locked="0"/>
    </xf>
    <xf numFmtId="0" fontId="11" fillId="4" borderId="68" xfId="0" applyFont="1" applyFill="1" applyBorder="1" applyAlignment="1">
      <alignment horizontal="center" vertical="center"/>
    </xf>
    <xf numFmtId="0" fontId="17" fillId="3" borderId="60" xfId="0" applyFont="1" applyFill="1" applyBorder="1" applyAlignment="1" applyProtection="1">
      <protection locked="0"/>
    </xf>
    <xf numFmtId="0" fontId="9" fillId="4" borderId="2"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13" fillId="4" borderId="2" xfId="0" applyFont="1" applyFill="1" applyBorder="1" applyAlignment="1" applyProtection="1">
      <alignment vertical="center"/>
      <protection locked="0"/>
    </xf>
    <xf numFmtId="0" fontId="9" fillId="4" borderId="2" xfId="0" applyFont="1" applyFill="1" applyBorder="1" applyAlignment="1" applyProtection="1">
      <alignment vertical="center"/>
      <protection locked="0"/>
    </xf>
    <xf numFmtId="44" fontId="13" fillId="4" borderId="2" xfId="1" applyFont="1" applyFill="1" applyBorder="1" applyAlignment="1" applyProtection="1">
      <protection locked="0"/>
    </xf>
    <xf numFmtId="44" fontId="9" fillId="4" borderId="2" xfId="1" applyFont="1" applyFill="1" applyBorder="1" applyAlignment="1" applyProtection="1">
      <protection locked="0"/>
    </xf>
    <xf numFmtId="0" fontId="13" fillId="4" borderId="2" xfId="0" applyFont="1" applyFill="1" applyBorder="1" applyAlignment="1" applyProtection="1">
      <alignment horizontal="right"/>
      <protection locked="0"/>
    </xf>
    <xf numFmtId="0" fontId="13" fillId="4" borderId="20" xfId="0" applyFont="1" applyFill="1" applyBorder="1" applyAlignment="1" applyProtection="1">
      <alignment horizontal="right"/>
      <protection locked="0"/>
    </xf>
    <xf numFmtId="0" fontId="13" fillId="4" borderId="2" xfId="0" applyFont="1" applyFill="1" applyBorder="1" applyAlignment="1" applyProtection="1">
      <alignment horizontal="right" vertical="center"/>
      <protection locked="0"/>
    </xf>
    <xf numFmtId="0" fontId="9" fillId="4" borderId="2" xfId="0" applyFont="1" applyFill="1" applyBorder="1" applyAlignment="1" applyProtection="1">
      <alignment horizontal="right" vertical="center"/>
      <protection locked="0"/>
    </xf>
    <xf numFmtId="44" fontId="9" fillId="4" borderId="20" xfId="1" applyFont="1" applyFill="1" applyBorder="1" applyAlignment="1" applyProtection="1">
      <alignment horizontal="right" vertical="center"/>
      <protection locked="0"/>
    </xf>
    <xf numFmtId="169" fontId="13" fillId="4" borderId="2" xfId="0" applyNumberFormat="1" applyFont="1" applyFill="1" applyBorder="1" applyAlignment="1" applyProtection="1">
      <alignment horizontal="center" vertical="center"/>
    </xf>
    <xf numFmtId="0" fontId="17" fillId="3" borderId="69" xfId="0" applyFont="1" applyFill="1" applyBorder="1" applyAlignment="1" applyProtection="1">
      <protection locked="0"/>
    </xf>
    <xf numFmtId="0" fontId="13" fillId="3" borderId="2" xfId="0" applyFont="1" applyFill="1" applyBorder="1" applyAlignment="1" applyProtection="1">
      <protection locked="0"/>
    </xf>
    <xf numFmtId="0" fontId="25" fillId="0" borderId="68" xfId="0" applyFont="1" applyBorder="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3" fillId="3" borderId="69" xfId="0" applyFont="1" applyFill="1" applyBorder="1" applyAlignment="1" applyProtection="1">
      <protection locked="0"/>
    </xf>
    <xf numFmtId="0" fontId="0" fillId="3" borderId="69" xfId="0" applyFill="1" applyBorder="1" applyProtection="1">
      <protection locked="0"/>
    </xf>
    <xf numFmtId="0" fontId="13" fillId="3" borderId="98" xfId="0" applyFont="1" applyFill="1" applyBorder="1" applyAlignment="1" applyProtection="1">
      <protection locked="0"/>
    </xf>
    <xf numFmtId="0" fontId="0" fillId="3" borderId="2" xfId="0" applyFill="1" applyBorder="1" applyProtection="1">
      <protection locked="0"/>
    </xf>
    <xf numFmtId="0" fontId="24" fillId="0" borderId="103" xfId="5" applyFont="1" applyBorder="1" applyAlignment="1" applyProtection="1">
      <alignment horizontal="center" vertical="center"/>
      <protection locked="0"/>
    </xf>
    <xf numFmtId="0" fontId="24" fillId="0" borderId="12" xfId="5" applyFont="1" applyBorder="1" applyAlignment="1" applyProtection="1">
      <alignment horizontal="center" vertical="center"/>
      <protection locked="0"/>
    </xf>
    <xf numFmtId="0" fontId="24" fillId="0" borderId="68" xfId="5" applyFont="1" applyBorder="1" applyAlignment="1" applyProtection="1">
      <alignment horizontal="center" vertical="center"/>
      <protection locked="0"/>
    </xf>
    <xf numFmtId="0" fontId="24" fillId="0" borderId="2" xfId="5" applyFont="1" applyBorder="1" applyAlignment="1" applyProtection="1">
      <alignment horizontal="center" vertical="center"/>
      <protection locked="0"/>
    </xf>
    <xf numFmtId="44" fontId="25" fillId="3" borderId="108" xfId="1" applyFont="1" applyFill="1" applyBorder="1" applyAlignment="1" applyProtection="1">
      <alignment horizontal="center" vertical="center"/>
      <protection locked="0"/>
    </xf>
    <xf numFmtId="0" fontId="24" fillId="3" borderId="108"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8" fillId="4" borderId="68"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5" fillId="3" borderId="108" xfId="0" applyFont="1" applyFill="1" applyBorder="1" applyAlignment="1" applyProtection="1">
      <alignment horizontal="center" vertical="center"/>
      <protection locked="0"/>
    </xf>
    <xf numFmtId="0" fontId="25" fillId="3" borderId="102" xfId="0"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71"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25" fillId="3" borderId="11"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xf>
    <xf numFmtId="0" fontId="25" fillId="0" borderId="2" xfId="0" applyFont="1" applyBorder="1" applyAlignment="1" applyProtection="1">
      <alignment horizontal="center" vertical="center"/>
      <protection locked="0"/>
    </xf>
    <xf numFmtId="0" fontId="0" fillId="3" borderId="103" xfId="0" applyFont="1" applyFill="1" applyBorder="1" applyAlignment="1" applyProtection="1">
      <alignment horizontal="center" vertical="center"/>
      <protection locked="0"/>
    </xf>
    <xf numFmtId="0" fontId="25" fillId="3" borderId="31" xfId="0" applyFont="1" applyFill="1" applyBorder="1" applyAlignment="1" applyProtection="1">
      <alignment horizontal="center" vertical="center"/>
      <protection locked="0"/>
    </xf>
    <xf numFmtId="9" fontId="25" fillId="3" borderId="9" xfId="0" applyNumberFormat="1" applyFont="1" applyFill="1" applyBorder="1" applyAlignment="1" applyProtection="1">
      <alignment horizontal="center" vertical="center"/>
      <protection locked="0"/>
    </xf>
    <xf numFmtId="9" fontId="25" fillId="3" borderId="10" xfId="1" applyNumberFormat="1"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xf>
    <xf numFmtId="0" fontId="5" fillId="4" borderId="33" xfId="0" applyFont="1" applyFill="1" applyBorder="1" applyAlignment="1" applyProtection="1">
      <alignment horizontal="center" vertical="center"/>
    </xf>
    <xf numFmtId="9" fontId="13" fillId="3" borderId="9" xfId="0" applyNumberFormat="1" applyFont="1" applyFill="1" applyBorder="1" applyAlignment="1" applyProtection="1">
      <alignment horizontal="center" vertical="center"/>
      <protection locked="0"/>
    </xf>
    <xf numFmtId="44" fontId="13" fillId="3" borderId="15" xfId="1" applyFont="1" applyFill="1" applyBorder="1" applyAlignment="1" applyProtection="1">
      <alignment horizontal="center" vertical="center"/>
      <protection locked="0"/>
    </xf>
    <xf numFmtId="9" fontId="9" fillId="3" borderId="88" xfId="1" applyNumberFormat="1" applyFont="1" applyFill="1" applyBorder="1" applyAlignment="1" applyProtection="1">
      <alignment horizontal="center" vertical="center"/>
      <protection locked="0"/>
    </xf>
    <xf numFmtId="44" fontId="9" fillId="3" borderId="89" xfId="1" applyFont="1" applyFill="1" applyBorder="1" applyAlignment="1" applyProtection="1">
      <alignment horizontal="center" vertical="center"/>
      <protection locked="0"/>
    </xf>
    <xf numFmtId="9" fontId="13" fillId="3" borderId="2" xfId="0" applyNumberFormat="1" applyFont="1" applyFill="1" applyBorder="1" applyAlignment="1" applyProtection="1">
      <alignment horizontal="center" vertical="center"/>
      <protection locked="0"/>
    </xf>
    <xf numFmtId="44" fontId="13" fillId="3" borderId="2" xfId="1" applyFont="1" applyFill="1" applyBorder="1" applyAlignment="1" applyProtection="1">
      <alignment horizontal="center" vertical="center"/>
      <protection locked="0"/>
    </xf>
    <xf numFmtId="9" fontId="25" fillId="3" borderId="32" xfId="1" applyNumberFormat="1" applyFont="1" applyFill="1" applyBorder="1" applyAlignment="1" applyProtection="1">
      <alignment horizontal="center" vertical="center"/>
      <protection locked="0"/>
    </xf>
    <xf numFmtId="0" fontId="28" fillId="4" borderId="2" xfId="4" applyFont="1" applyFill="1" applyBorder="1" applyAlignment="1" applyProtection="1">
      <alignment horizontal="center" vertical="center"/>
    </xf>
    <xf numFmtId="0" fontId="24" fillId="3" borderId="0" xfId="0" applyFont="1" applyFill="1" applyBorder="1" applyAlignment="1" applyProtection="1">
      <alignment horizontal="center" vertical="center"/>
      <protection locked="0"/>
    </xf>
    <xf numFmtId="0" fontId="24" fillId="3" borderId="100" xfId="0" applyFont="1" applyFill="1" applyBorder="1" applyAlignment="1" applyProtection="1">
      <alignment horizontal="center" vertical="center"/>
      <protection locked="0"/>
    </xf>
    <xf numFmtId="0" fontId="24" fillId="3" borderId="93" xfId="0" applyFont="1" applyFill="1" applyBorder="1" applyAlignment="1" applyProtection="1">
      <alignment horizontal="center" vertical="center"/>
      <protection locked="0"/>
    </xf>
    <xf numFmtId="0" fontId="24" fillId="3" borderId="104" xfId="0" applyFont="1" applyFill="1" applyBorder="1" applyAlignment="1" applyProtection="1">
      <alignment horizontal="center" vertical="center"/>
      <protection locked="0"/>
    </xf>
    <xf numFmtId="0" fontId="25" fillId="0" borderId="2" xfId="0" applyFont="1" applyBorder="1" applyProtection="1">
      <protection locked="0"/>
    </xf>
    <xf numFmtId="0" fontId="25" fillId="3" borderId="69" xfId="0" applyFont="1" applyFill="1" applyBorder="1" applyAlignment="1" applyProtection="1">
      <alignment horizontal="center" vertical="center" wrapText="1"/>
      <protection locked="0"/>
    </xf>
    <xf numFmtId="0" fontId="59" fillId="3" borderId="68"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25" fillId="0" borderId="30" xfId="0" applyFont="1" applyBorder="1" applyProtection="1">
      <protection locked="0"/>
    </xf>
    <xf numFmtId="0" fontId="25" fillId="3" borderId="84" xfId="0"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102"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0" borderId="30" xfId="0" applyFont="1" applyBorder="1" applyAlignment="1" applyProtection="1">
      <alignment horizontal="center" vertical="center" wrapText="1"/>
      <protection locked="0"/>
    </xf>
    <xf numFmtId="0" fontId="9" fillId="4" borderId="68" xfId="0" applyFont="1" applyFill="1" applyBorder="1" applyAlignment="1" applyProtection="1">
      <alignment horizontal="center" vertical="center"/>
    </xf>
    <xf numFmtId="0" fontId="9" fillId="4" borderId="71" xfId="0" applyFont="1" applyFill="1" applyBorder="1" applyAlignment="1" applyProtection="1">
      <alignment horizontal="center" vertical="center" wrapText="1"/>
    </xf>
    <xf numFmtId="0" fontId="9" fillId="4" borderId="68" xfId="0" applyFont="1" applyFill="1" applyBorder="1" applyAlignment="1" applyProtection="1">
      <alignment horizontal="left" vertical="center"/>
    </xf>
    <xf numFmtId="0" fontId="9" fillId="4" borderId="69" xfId="0" applyFont="1" applyFill="1" applyBorder="1" applyAlignment="1" applyProtection="1">
      <alignment horizontal="center" vertical="center" wrapText="1"/>
    </xf>
    <xf numFmtId="0" fontId="9" fillId="4" borderId="103" xfId="0" applyFont="1" applyFill="1" applyBorder="1" applyAlignment="1" applyProtection="1">
      <alignment horizontal="center" vertical="center"/>
    </xf>
    <xf numFmtId="0" fontId="9" fillId="4" borderId="75" xfId="0" applyFont="1" applyFill="1" applyBorder="1" applyAlignment="1" applyProtection="1">
      <alignment horizontal="center" vertical="center"/>
    </xf>
    <xf numFmtId="0" fontId="9" fillId="3" borderId="12" xfId="0" applyFont="1" applyFill="1" applyBorder="1" applyAlignment="1" applyProtection="1">
      <alignment vertical="center"/>
      <protection locked="0"/>
    </xf>
    <xf numFmtId="0" fontId="13" fillId="3" borderId="2" xfId="0" applyFont="1" applyFill="1" applyBorder="1" applyAlignment="1" applyProtection="1">
      <alignment horizontal="center" vertical="center"/>
      <protection locked="0"/>
    </xf>
    <xf numFmtId="0" fontId="44" fillId="3" borderId="104" xfId="0" applyFont="1" applyFill="1" applyBorder="1" applyAlignment="1" applyProtection="1">
      <alignment horizontal="center" vertical="center"/>
      <protection locked="0"/>
    </xf>
    <xf numFmtId="0" fontId="28" fillId="4" borderId="68" xfId="0" applyFont="1" applyFill="1" applyBorder="1" applyAlignment="1" applyProtection="1">
      <alignment horizontal="center" vertical="center" wrapText="1"/>
    </xf>
    <xf numFmtId="0" fontId="28" fillId="4" borderId="12" xfId="0" applyFont="1" applyFill="1" applyBorder="1" applyAlignment="1" applyProtection="1">
      <alignment horizontal="center" vertical="center"/>
    </xf>
    <xf numFmtId="0" fontId="24" fillId="3" borderId="97" xfId="0" applyFont="1" applyFill="1" applyBorder="1" applyAlignment="1" applyProtection="1">
      <alignment horizontal="center" vertical="center"/>
      <protection locked="0"/>
    </xf>
    <xf numFmtId="0" fontId="0" fillId="0" borderId="2" xfId="0" applyFont="1" applyBorder="1" applyAlignment="1" applyProtection="1">
      <alignment horizontal="center"/>
      <protection locked="0"/>
    </xf>
    <xf numFmtId="0" fontId="0" fillId="0" borderId="2" xfId="0" applyFont="1" applyBorder="1" applyProtection="1">
      <protection locked="0"/>
    </xf>
    <xf numFmtId="0" fontId="9" fillId="4" borderId="33" xfId="0" applyFont="1" applyFill="1" applyBorder="1" applyAlignment="1" applyProtection="1">
      <alignment horizontal="center" vertical="center"/>
      <protection locked="0"/>
    </xf>
    <xf numFmtId="0" fontId="9" fillId="4" borderId="32" xfId="0" applyFont="1" applyFill="1" applyBorder="1" applyAlignment="1" applyProtection="1">
      <alignment horizontal="center" vertical="center"/>
      <protection locked="0"/>
    </xf>
    <xf numFmtId="0" fontId="9" fillId="4" borderId="4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9" fillId="4" borderId="32" xfId="0" applyFont="1" applyFill="1" applyBorder="1" applyAlignment="1" applyProtection="1">
      <alignment horizontal="center" vertical="center"/>
    </xf>
    <xf numFmtId="0" fontId="9" fillId="4" borderId="33" xfId="0" applyFont="1" applyFill="1" applyBorder="1" applyAlignment="1" applyProtection="1">
      <alignment horizontal="center" vertical="center"/>
    </xf>
    <xf numFmtId="0" fontId="11" fillId="4" borderId="2" xfId="0" applyFont="1" applyFill="1" applyBorder="1" applyAlignment="1" applyProtection="1">
      <alignment horizontal="center" vertical="center" wrapText="1"/>
      <protection locked="0"/>
    </xf>
    <xf numFmtId="0" fontId="11" fillId="4" borderId="35" xfId="0"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protection locked="0"/>
    </xf>
    <xf numFmtId="0" fontId="25" fillId="3" borderId="12"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xf>
    <xf numFmtId="9" fontId="25" fillId="3" borderId="12" xfId="6" applyFont="1" applyFill="1" applyBorder="1" applyAlignment="1" applyProtection="1">
      <alignment horizontal="center" vertical="center"/>
      <protection locked="0"/>
    </xf>
    <xf numFmtId="0" fontId="25" fillId="3" borderId="12" xfId="0" applyFont="1" applyFill="1" applyBorder="1" applyAlignment="1" applyProtection="1">
      <alignment horizontal="center"/>
      <protection locked="0"/>
    </xf>
    <xf numFmtId="0" fontId="10" fillId="4" borderId="2" xfId="0" applyFont="1" applyFill="1" applyBorder="1" applyAlignment="1" applyProtection="1">
      <alignment horizontal="center" vertical="center"/>
    </xf>
    <xf numFmtId="0" fontId="13" fillId="4" borderId="68" xfId="0" applyFont="1" applyFill="1" applyBorder="1" applyAlignment="1" applyProtection="1">
      <alignment horizontal="center" vertical="center"/>
    </xf>
    <xf numFmtId="0" fontId="25" fillId="3" borderId="68" xfId="0"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25" fillId="3" borderId="86" xfId="0"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xf>
    <xf numFmtId="0" fontId="28" fillId="4" borderId="68"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2" fontId="24" fillId="3" borderId="12" xfId="0" applyNumberFormat="1"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xf>
    <xf numFmtId="0" fontId="37" fillId="4" borderId="68"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167" fontId="24" fillId="0" borderId="12" xfId="5" applyNumberFormat="1" applyFont="1" applyBorder="1" applyAlignment="1" applyProtection="1">
      <alignment horizontal="center" vertical="center"/>
      <protection locked="0"/>
    </xf>
    <xf numFmtId="167" fontId="24" fillId="0" borderId="2" xfId="5" applyNumberFormat="1" applyFont="1" applyBorder="1" applyAlignment="1" applyProtection="1">
      <alignment horizontal="center" vertical="center"/>
      <protection locked="0"/>
    </xf>
    <xf numFmtId="0" fontId="0" fillId="3" borderId="27" xfId="0" applyFill="1" applyBorder="1" applyAlignment="1" applyProtection="1">
      <protection locked="0"/>
    </xf>
    <xf numFmtId="0" fontId="0" fillId="3" borderId="18" xfId="0" applyFill="1" applyBorder="1" applyAlignment="1" applyProtection="1">
      <protection locked="0"/>
    </xf>
    <xf numFmtId="0" fontId="0" fillId="3" borderId="75" xfId="0" applyFill="1" applyBorder="1" applyAlignment="1" applyProtection="1">
      <protection locked="0"/>
    </xf>
    <xf numFmtId="0" fontId="33" fillId="4" borderId="68" xfId="0" applyFont="1" applyFill="1" applyBorder="1" applyAlignment="1" applyProtection="1">
      <alignment horizontal="center" vertical="center"/>
    </xf>
    <xf numFmtId="0" fontId="37" fillId="4" borderId="103" xfId="0" applyFont="1" applyFill="1" applyBorder="1" applyAlignment="1" applyProtection="1">
      <alignment horizontal="center" vertical="center" wrapText="1"/>
    </xf>
    <xf numFmtId="9" fontId="25" fillId="3" borderId="88" xfId="1" applyNumberFormat="1" applyFont="1" applyFill="1" applyBorder="1" applyAlignment="1" applyProtection="1">
      <alignment horizontal="center" vertical="center"/>
      <protection locked="0"/>
    </xf>
    <xf numFmtId="44" fontId="25" fillId="3" borderId="89" xfId="1" applyFont="1" applyFill="1" applyBorder="1" applyAlignment="1" applyProtection="1">
      <alignment horizontal="center" vertical="center"/>
      <protection locked="0"/>
    </xf>
    <xf numFmtId="0" fontId="13" fillId="4" borderId="69" xfId="0" applyFont="1" applyFill="1" applyBorder="1" applyAlignment="1" applyProtection="1">
      <alignment horizontal="center" vertical="center" wrapText="1"/>
      <protection locked="0"/>
    </xf>
    <xf numFmtId="0" fontId="9" fillId="4" borderId="104" xfId="0" applyFont="1" applyFill="1" applyBorder="1" applyAlignment="1" applyProtection="1">
      <alignment horizontal="right" vertical="center"/>
      <protection locked="0"/>
    </xf>
    <xf numFmtId="44" fontId="25" fillId="3" borderId="104" xfId="1" applyFont="1" applyFill="1" applyBorder="1" applyAlignment="1" applyProtection="1">
      <alignment horizontal="center" vertical="center"/>
      <protection locked="0"/>
    </xf>
    <xf numFmtId="9" fontId="9" fillId="3" borderId="69" xfId="1" applyNumberFormat="1" applyFont="1" applyFill="1" applyBorder="1" applyAlignment="1" applyProtection="1">
      <alignment horizontal="center" vertical="center"/>
      <protection locked="0"/>
    </xf>
    <xf numFmtId="44" fontId="9" fillId="3" borderId="69" xfId="1"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xf>
    <xf numFmtId="0" fontId="30" fillId="4" borderId="2" xfId="0" applyFont="1" applyFill="1" applyBorder="1" applyAlignment="1" applyProtection="1">
      <alignment horizontal="center" vertical="center"/>
    </xf>
    <xf numFmtId="0" fontId="30" fillId="4" borderId="11"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33" fillId="5" borderId="2" xfId="0" applyFont="1" applyFill="1" applyBorder="1" applyAlignment="1" applyProtection="1">
      <alignment horizontal="center" vertical="center"/>
    </xf>
    <xf numFmtId="0" fontId="33" fillId="6" borderId="2" xfId="0" applyFont="1" applyFill="1" applyBorder="1" applyAlignment="1" applyProtection="1">
      <alignment horizontal="center" vertical="center"/>
    </xf>
    <xf numFmtId="0" fontId="33" fillId="4" borderId="11" xfId="0" applyFont="1" applyFill="1" applyBorder="1" applyAlignment="1" applyProtection="1">
      <alignment horizontal="center" vertical="center"/>
    </xf>
    <xf numFmtId="0" fontId="3" fillId="4" borderId="7"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3" fillId="4" borderId="7" xfId="0" applyFont="1" applyFill="1" applyBorder="1" applyAlignment="1">
      <alignment horizontal="center" vertical="center"/>
    </xf>
    <xf numFmtId="0" fontId="2" fillId="3" borderId="7" xfId="0" applyFont="1" applyFill="1" applyBorder="1" applyAlignment="1" applyProtection="1">
      <alignment horizontal="center" vertical="center"/>
      <protection locked="0"/>
    </xf>
    <xf numFmtId="10" fontId="2" fillId="0" borderId="7" xfId="6" applyNumberFormat="1" applyFont="1" applyFill="1" applyBorder="1" applyAlignment="1">
      <alignment horizontal="center" vertical="center"/>
    </xf>
    <xf numFmtId="0" fontId="2" fillId="0" borderId="7" xfId="0"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xf>
    <xf numFmtId="0" fontId="28" fillId="4" borderId="68"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8" fillId="4" borderId="69" xfId="0" applyFont="1" applyFill="1" applyBorder="1" applyAlignment="1" applyProtection="1">
      <alignment horizontal="center" vertical="center"/>
    </xf>
    <xf numFmtId="0" fontId="5" fillId="4" borderId="4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8" fillId="3" borderId="49" xfId="2" applyFont="1" applyFill="1" applyBorder="1" applyAlignment="1" applyProtection="1">
      <alignment horizontal="center" vertical="center"/>
      <protection locked="0"/>
    </xf>
    <xf numFmtId="0" fontId="25" fillId="3" borderId="23"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3" borderId="23"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8" fillId="4" borderId="68"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xf>
    <xf numFmtId="9" fontId="25" fillId="3" borderId="12" xfId="6" applyFont="1" applyFill="1" applyBorder="1" applyAlignment="1" applyProtection="1">
      <alignment horizontal="center" vertical="center"/>
      <protection locked="0"/>
    </xf>
    <xf numFmtId="0" fontId="13" fillId="4" borderId="68" xfId="0" applyFont="1" applyFill="1" applyBorder="1" applyAlignment="1" applyProtection="1">
      <alignment horizontal="center" vertical="center"/>
    </xf>
    <xf numFmtId="0" fontId="13" fillId="4" borderId="69" xfId="0" applyFont="1" applyFill="1" applyBorder="1" applyAlignment="1" applyProtection="1">
      <alignment horizontal="center" vertical="center"/>
    </xf>
    <xf numFmtId="0" fontId="25" fillId="3" borderId="103"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xf>
    <xf numFmtId="0" fontId="13" fillId="4" borderId="2" xfId="0" applyFont="1" applyFill="1" applyBorder="1" applyAlignment="1" applyProtection="1">
      <alignment horizontal="center" vertical="center"/>
      <protection locked="0"/>
    </xf>
    <xf numFmtId="0" fontId="13" fillId="4" borderId="68" xfId="0" applyFont="1" applyFill="1" applyBorder="1" applyAlignment="1" applyProtection="1">
      <alignment horizontal="center" vertical="center"/>
      <protection locked="0"/>
    </xf>
    <xf numFmtId="0" fontId="0" fillId="3" borderId="103" xfId="0" applyFont="1" applyFill="1" applyBorder="1" applyAlignment="1" applyProtection="1">
      <alignment horizontal="center" vertical="center"/>
      <protection locked="0"/>
    </xf>
    <xf numFmtId="0" fontId="13" fillId="4" borderId="30" xfId="0" applyFont="1" applyFill="1" applyBorder="1" applyAlignment="1" applyProtection="1">
      <alignment horizontal="center" vertical="center"/>
    </xf>
    <xf numFmtId="0" fontId="25" fillId="3" borderId="59" xfId="0" applyFont="1" applyFill="1" applyBorder="1" applyAlignment="1" applyProtection="1">
      <alignment horizontal="center" vertical="center"/>
      <protection locked="0"/>
    </xf>
    <xf numFmtId="0" fontId="24" fillId="3" borderId="108" xfId="0" applyFont="1" applyFill="1" applyBorder="1" applyAlignment="1" applyProtection="1">
      <alignment horizontal="center" vertical="center"/>
      <protection locked="0"/>
    </xf>
    <xf numFmtId="0" fontId="25" fillId="3" borderId="108" xfId="0"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xf>
    <xf numFmtId="0" fontId="37" fillId="4" borderId="69" xfId="0" applyFont="1" applyFill="1" applyBorder="1" applyAlignment="1" applyProtection="1">
      <alignment horizontal="center" vertical="center"/>
    </xf>
    <xf numFmtId="0" fontId="37" fillId="4" borderId="68" xfId="0" applyFont="1" applyFill="1" applyBorder="1" applyAlignment="1" applyProtection="1">
      <alignment horizontal="center" vertical="center"/>
    </xf>
    <xf numFmtId="0" fontId="24" fillId="3" borderId="16"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11" fillId="4" borderId="2"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5" fillId="0" borderId="12" xfId="0" applyFont="1" applyBorder="1" applyAlignment="1" applyProtection="1">
      <alignment horizontal="center" vertical="center"/>
      <protection locked="0"/>
    </xf>
    <xf numFmtId="0" fontId="25" fillId="3" borderId="12" xfId="0" applyFont="1" applyFill="1" applyBorder="1" applyAlignment="1" applyProtection="1">
      <alignment horizontal="center" vertical="center"/>
      <protection locked="0"/>
    </xf>
    <xf numFmtId="0" fontId="25" fillId="3" borderId="30"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wrapText="1"/>
      <protection locked="0"/>
    </xf>
    <xf numFmtId="0" fontId="13" fillId="3" borderId="72" xfId="0" applyFont="1" applyFill="1" applyBorder="1" applyAlignment="1" applyProtection="1">
      <alignment horizontal="center"/>
      <protection locked="0"/>
    </xf>
    <xf numFmtId="0" fontId="25" fillId="3" borderId="102" xfId="0"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9" fontId="25" fillId="3" borderId="2" xfId="6"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9" fillId="4" borderId="11" xfId="0" applyFont="1" applyFill="1" applyBorder="1" applyAlignment="1" applyProtection="1">
      <alignment horizontal="center" vertical="center" wrapText="1"/>
    </xf>
    <xf numFmtId="0" fontId="25" fillId="0" borderId="102" xfId="0" applyFont="1" applyBorder="1" applyAlignment="1" applyProtection="1">
      <alignment horizontal="center" vertical="center"/>
      <protection locked="0"/>
    </xf>
    <xf numFmtId="0" fontId="25" fillId="0" borderId="103" xfId="0" applyFont="1" applyBorder="1" applyAlignment="1" applyProtection="1">
      <alignment horizontal="center" vertical="center"/>
      <protection locked="0"/>
    </xf>
    <xf numFmtId="0" fontId="9" fillId="4" borderId="12" xfId="0" applyFont="1" applyFill="1" applyBorder="1" applyAlignment="1" applyProtection="1">
      <alignment horizontal="center" vertical="center"/>
    </xf>
    <xf numFmtId="0" fontId="25" fillId="0" borderId="30"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3" fillId="4" borderId="2" xfId="0" applyFont="1" applyFill="1" applyBorder="1" applyAlignment="1" applyProtection="1">
      <alignment horizontal="center" vertical="center" wrapText="1"/>
    </xf>
    <xf numFmtId="164" fontId="37" fillId="4" borderId="69" xfId="0" applyNumberFormat="1" applyFont="1" applyFill="1" applyBorder="1" applyAlignment="1" applyProtection="1">
      <alignment horizontal="center" vertical="center"/>
    </xf>
    <xf numFmtId="0" fontId="24" fillId="3" borderId="7" xfId="0" applyFont="1" applyFill="1" applyBorder="1" applyAlignment="1" applyProtection="1">
      <alignment horizontal="center" vertical="center"/>
      <protection locked="0"/>
    </xf>
    <xf numFmtId="0" fontId="24" fillId="3" borderId="7" xfId="0" applyFont="1" applyFill="1" applyBorder="1" applyAlignment="1" applyProtection="1">
      <alignment horizontal="center" vertical="center" wrapText="1"/>
      <protection locked="0"/>
    </xf>
    <xf numFmtId="0" fontId="25" fillId="3" borderId="7" xfId="0" applyFont="1" applyFill="1" applyBorder="1" applyAlignment="1" applyProtection="1">
      <alignment horizontal="center" vertical="center"/>
      <protection locked="0"/>
    </xf>
    <xf numFmtId="2" fontId="25" fillId="3" borderId="7" xfId="0" applyNumberFormat="1" applyFont="1" applyFill="1" applyBorder="1" applyAlignment="1" applyProtection="1">
      <alignment horizontal="center" vertical="center"/>
    </xf>
    <xf numFmtId="0" fontId="58" fillId="3" borderId="7" xfId="7" applyFont="1" applyFill="1" applyBorder="1" applyAlignment="1" applyProtection="1">
      <alignment horizontal="center" vertical="center"/>
      <protection locked="0"/>
    </xf>
    <xf numFmtId="0" fontId="24" fillId="3" borderId="118" xfId="0" applyFont="1" applyFill="1" applyBorder="1" applyAlignment="1" applyProtection="1">
      <alignment horizontal="center" vertical="center"/>
      <protection locked="0"/>
    </xf>
    <xf numFmtId="0" fontId="25" fillId="3" borderId="118" xfId="0" applyFont="1" applyFill="1" applyBorder="1" applyAlignment="1" applyProtection="1">
      <alignment horizontal="center" vertical="center"/>
      <protection locked="0"/>
    </xf>
    <xf numFmtId="0" fontId="25" fillId="3" borderId="139" xfId="0" applyFont="1" applyFill="1" applyBorder="1" applyAlignment="1" applyProtection="1">
      <alignment horizontal="center" vertical="center"/>
      <protection locked="0"/>
    </xf>
    <xf numFmtId="164" fontId="25" fillId="3" borderId="140" xfId="0" applyNumberFormat="1" applyFont="1" applyFill="1" applyBorder="1" applyAlignment="1" applyProtection="1">
      <alignment horizontal="center" vertical="center"/>
      <protection locked="0"/>
    </xf>
    <xf numFmtId="164" fontId="24" fillId="3" borderId="140" xfId="0" applyNumberFormat="1" applyFont="1" applyFill="1" applyBorder="1" applyAlignment="1" applyProtection="1">
      <alignment horizontal="center" vertical="center"/>
      <protection locked="0"/>
    </xf>
    <xf numFmtId="9" fontId="25" fillId="3" borderId="7" xfId="0" applyNumberFormat="1"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wrapText="1"/>
      <protection locked="0"/>
    </xf>
    <xf numFmtId="0" fontId="25" fillId="3" borderId="16"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wrapText="1"/>
      <protection locked="0"/>
    </xf>
    <xf numFmtId="9" fontId="25" fillId="3" borderId="16" xfId="0" applyNumberFormat="1" applyFont="1" applyFill="1" applyBorder="1" applyAlignment="1" applyProtection="1">
      <alignment horizontal="center" vertical="center"/>
      <protection locked="0"/>
    </xf>
    <xf numFmtId="0" fontId="24" fillId="3" borderId="126" xfId="0" applyFont="1" applyFill="1" applyBorder="1" applyAlignment="1" applyProtection="1">
      <alignment horizontal="center" vertical="center"/>
      <protection locked="0"/>
    </xf>
    <xf numFmtId="0" fontId="24" fillId="3" borderId="16" xfId="0" applyFont="1" applyFill="1" applyBorder="1" applyAlignment="1" applyProtection="1">
      <alignment horizontal="center" vertical="center" wrapText="1"/>
      <protection locked="0"/>
    </xf>
    <xf numFmtId="2" fontId="25" fillId="3" borderId="16" xfId="0" applyNumberFormat="1" applyFont="1" applyFill="1" applyBorder="1" applyAlignment="1" applyProtection="1">
      <alignment horizontal="center" vertical="center"/>
    </xf>
    <xf numFmtId="164" fontId="25" fillId="3" borderId="119" xfId="0" applyNumberFormat="1" applyFont="1" applyFill="1" applyBorder="1" applyAlignment="1" applyProtection="1">
      <alignment horizontal="center" vertical="center"/>
      <protection locked="0"/>
    </xf>
    <xf numFmtId="164" fontId="25" fillId="3" borderId="60" xfId="0" applyNumberFormat="1" applyFont="1" applyFill="1" applyBorder="1" applyAlignment="1" applyProtection="1">
      <alignment horizontal="center" vertical="center"/>
      <protection locked="0"/>
    </xf>
    <xf numFmtId="164" fontId="25" fillId="3" borderId="141" xfId="0" applyNumberFormat="1" applyFont="1" applyFill="1" applyBorder="1" applyAlignment="1" applyProtection="1">
      <alignment horizontal="center" vertical="center"/>
      <protection locked="0"/>
    </xf>
    <xf numFmtId="0" fontId="25" fillId="3" borderId="142" xfId="0" applyFont="1" applyFill="1" applyBorder="1" applyAlignment="1" applyProtection="1">
      <alignment horizontal="center" vertical="center"/>
      <protection locked="0"/>
    </xf>
    <xf numFmtId="0" fontId="25" fillId="3" borderId="142" xfId="0" applyFont="1" applyFill="1" applyBorder="1" applyAlignment="1" applyProtection="1">
      <alignment horizontal="center" vertical="center" wrapText="1"/>
      <protection locked="0"/>
    </xf>
    <xf numFmtId="0" fontId="24" fillId="3" borderId="143" xfId="0" applyFont="1" applyFill="1" applyBorder="1" applyAlignment="1" applyProtection="1">
      <alignment horizontal="center" vertical="center"/>
      <protection locked="0"/>
    </xf>
    <xf numFmtId="0" fontId="25" fillId="3" borderId="144" xfId="0" applyFont="1" applyFill="1" applyBorder="1" applyAlignment="1" applyProtection="1">
      <alignment horizontal="center" vertical="center"/>
      <protection locked="0"/>
    </xf>
    <xf numFmtId="0" fontId="24" fillId="3" borderId="144" xfId="0" applyFont="1" applyFill="1" applyBorder="1" applyAlignment="1" applyProtection="1">
      <alignment horizontal="center" vertical="center"/>
      <protection locked="0"/>
    </xf>
    <xf numFmtId="0" fontId="25" fillId="3" borderId="45" xfId="0" applyFont="1" applyFill="1" applyBorder="1" applyAlignment="1" applyProtection="1">
      <alignment horizontal="center" vertical="center" wrapText="1"/>
      <protection locked="0"/>
    </xf>
    <xf numFmtId="0" fontId="24" fillId="3" borderId="45" xfId="0" applyFont="1" applyFill="1" applyBorder="1" applyAlignment="1" applyProtection="1">
      <alignment horizontal="center" vertical="center"/>
      <protection locked="0"/>
    </xf>
    <xf numFmtId="2" fontId="25" fillId="3" borderId="45" xfId="0" applyNumberFormat="1" applyFont="1" applyFill="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5" fillId="3" borderId="45" xfId="0" applyFont="1" applyFill="1" applyBorder="1" applyAlignment="1" applyProtection="1">
      <alignment horizontal="center" vertical="center"/>
      <protection locked="0"/>
    </xf>
    <xf numFmtId="2" fontId="25" fillId="3" borderId="7" xfId="0" applyNumberFormat="1" applyFont="1" applyFill="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3" borderId="145" xfId="0" applyFont="1" applyFill="1" applyBorder="1" applyAlignment="1" applyProtection="1">
      <alignment horizontal="center" vertical="center" wrapText="1"/>
      <protection locked="0"/>
    </xf>
    <xf numFmtId="0" fontId="25" fillId="3" borderId="145" xfId="0" applyFont="1" applyFill="1" applyBorder="1" applyAlignment="1" applyProtection="1">
      <alignment horizontal="center" vertical="center"/>
      <protection locked="0"/>
    </xf>
    <xf numFmtId="2" fontId="25" fillId="3" borderId="145" xfId="0" applyNumberFormat="1" applyFont="1" applyFill="1" applyBorder="1" applyAlignment="1" applyProtection="1">
      <alignment horizontal="center" vertical="center"/>
      <protection locked="0"/>
    </xf>
    <xf numFmtId="0" fontId="25" fillId="3" borderId="143" xfId="0" applyFont="1" applyFill="1" applyBorder="1" applyAlignment="1" applyProtection="1">
      <alignment horizontal="center" vertical="center"/>
      <protection locked="0"/>
    </xf>
    <xf numFmtId="0" fontId="37" fillId="4" borderId="105" xfId="0" applyFont="1" applyFill="1" applyBorder="1" applyAlignment="1" applyProtection="1">
      <alignment horizontal="center" vertical="center" wrapText="1"/>
    </xf>
    <xf numFmtId="0" fontId="11" fillId="4" borderId="105" xfId="0" applyFont="1" applyFill="1" applyBorder="1" applyAlignment="1" applyProtection="1">
      <alignment horizontal="center" vertical="center"/>
    </xf>
    <xf numFmtId="0" fontId="25" fillId="3" borderId="14" xfId="0" applyFont="1" applyFill="1" applyBorder="1" applyAlignment="1" applyProtection="1">
      <alignment horizontal="center" vertical="center" wrapText="1"/>
      <protection locked="0"/>
    </xf>
    <xf numFmtId="0" fontId="25" fillId="3" borderId="95" xfId="0" applyFont="1" applyFill="1" applyBorder="1" applyAlignment="1" applyProtection="1">
      <alignment horizontal="center" vertical="center" wrapText="1"/>
      <protection locked="0"/>
    </xf>
    <xf numFmtId="0" fontId="24" fillId="3" borderId="142"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25" fillId="3" borderId="150" xfId="0" applyFont="1" applyFill="1" applyBorder="1" applyAlignment="1" applyProtection="1">
      <alignment horizontal="center" vertical="center" wrapText="1"/>
      <protection locked="0"/>
    </xf>
    <xf numFmtId="44" fontId="11" fillId="4" borderId="104" xfId="1" applyFont="1" applyFill="1" applyBorder="1" applyAlignment="1" applyProtection="1">
      <alignment horizontal="right" vertical="center"/>
    </xf>
    <xf numFmtId="44" fontId="11" fillId="4" borderId="104" xfId="1" applyFont="1" applyFill="1" applyBorder="1" applyAlignment="1" applyProtection="1">
      <alignment horizontal="right"/>
    </xf>
    <xf numFmtId="44" fontId="13" fillId="4" borderId="20" xfId="1" applyFont="1" applyFill="1" applyBorder="1" applyAlignment="1" applyProtection="1">
      <alignment horizontal="right" vertical="center"/>
      <protection locked="0"/>
    </xf>
    <xf numFmtId="44" fontId="11" fillId="4" borderId="104" xfId="1" applyFont="1" applyFill="1" applyBorder="1" applyAlignment="1" applyProtection="1">
      <alignment horizontal="right" vertical="center"/>
      <protection locked="0"/>
    </xf>
    <xf numFmtId="44" fontId="25" fillId="3" borderId="152" xfId="1" applyFont="1" applyFill="1" applyBorder="1" applyAlignment="1" applyProtection="1">
      <alignment horizontal="center" vertical="center"/>
      <protection locked="0"/>
    </xf>
    <xf numFmtId="0" fontId="13" fillId="6" borderId="61" xfId="0" applyFont="1" applyFill="1" applyBorder="1" applyAlignment="1" applyProtection="1"/>
    <xf numFmtId="0" fontId="13" fillId="6" borderId="62" xfId="0" applyFont="1" applyFill="1" applyBorder="1" applyAlignment="1" applyProtection="1"/>
    <xf numFmtId="0" fontId="13" fillId="6" borderId="80" xfId="0" applyFont="1" applyFill="1" applyBorder="1" applyAlignment="1" applyProtection="1"/>
    <xf numFmtId="0" fontId="19" fillId="4" borderId="104" xfId="0" applyFont="1" applyFill="1" applyBorder="1" applyAlignment="1" applyProtection="1">
      <alignment horizontal="center" vertical="center"/>
    </xf>
    <xf numFmtId="0" fontId="25" fillId="3" borderId="153" xfId="0" applyFont="1" applyFill="1" applyBorder="1" applyAlignment="1" applyProtection="1">
      <alignment horizontal="center" vertical="center"/>
      <protection locked="0"/>
    </xf>
    <xf numFmtId="0" fontId="25" fillId="3" borderId="128" xfId="0" applyFont="1" applyFill="1" applyBorder="1" applyAlignment="1" applyProtection="1">
      <alignment horizontal="center" vertical="center"/>
      <protection locked="0"/>
    </xf>
    <xf numFmtId="0" fontId="25" fillId="3" borderId="128" xfId="0" applyFont="1" applyFill="1" applyBorder="1" applyAlignment="1" applyProtection="1">
      <alignment vertical="center"/>
      <protection locked="0"/>
    </xf>
    <xf numFmtId="2" fontId="25" fillId="3" borderId="128" xfId="0" applyNumberFormat="1" applyFont="1" applyFill="1" applyBorder="1" applyAlignment="1" applyProtection="1">
      <alignment horizontal="center" vertical="center"/>
    </xf>
    <xf numFmtId="0" fontId="25" fillId="3" borderId="132" xfId="0" applyFont="1" applyFill="1" applyBorder="1" applyAlignment="1" applyProtection="1">
      <alignment vertical="center"/>
      <protection locked="0"/>
    </xf>
    <xf numFmtId="9" fontId="25" fillId="3" borderId="145" xfId="0" applyNumberFormat="1" applyFont="1" applyFill="1" applyBorder="1" applyAlignment="1" applyProtection="1">
      <alignment horizontal="center" vertical="center"/>
      <protection locked="0"/>
    </xf>
    <xf numFmtId="0" fontId="25" fillId="0" borderId="145" xfId="0" applyFont="1" applyBorder="1" applyAlignment="1" applyProtection="1">
      <alignment horizontal="center" vertical="center"/>
      <protection locked="0"/>
    </xf>
    <xf numFmtId="0" fontId="25" fillId="3" borderId="122" xfId="0" applyFont="1" applyFill="1" applyBorder="1" applyAlignment="1" applyProtection="1">
      <alignment horizontal="center" vertical="center" wrapText="1"/>
      <protection locked="0"/>
    </xf>
    <xf numFmtId="0" fontId="24" fillId="3" borderId="145" xfId="0" applyFont="1" applyFill="1" applyBorder="1" applyAlignment="1" applyProtection="1">
      <alignment horizontal="center" vertical="center" wrapText="1"/>
      <protection locked="0"/>
    </xf>
    <xf numFmtId="0" fontId="13" fillId="4" borderId="106" xfId="0" applyFont="1" applyFill="1" applyBorder="1" applyAlignment="1" applyProtection="1">
      <alignment horizontal="center" vertical="center"/>
    </xf>
    <xf numFmtId="44" fontId="13" fillId="4" borderId="106" xfId="1" applyFont="1" applyFill="1" applyBorder="1" applyAlignment="1" applyProtection="1">
      <alignment horizontal="center" vertical="center"/>
    </xf>
    <xf numFmtId="44" fontId="13" fillId="4" borderId="2" xfId="1" applyFont="1" applyFill="1" applyBorder="1" applyAlignment="1" applyProtection="1">
      <alignment horizontal="center" vertical="center"/>
    </xf>
    <xf numFmtId="0" fontId="30" fillId="4" borderId="106" xfId="0" applyFont="1" applyFill="1" applyBorder="1" applyAlignment="1" applyProtection="1">
      <alignment horizontal="center" vertical="center"/>
    </xf>
    <xf numFmtId="0" fontId="30" fillId="4" borderId="106" xfId="0" applyFont="1" applyFill="1" applyBorder="1" applyAlignment="1" applyProtection="1">
      <alignment horizontal="center" vertical="center" wrapText="1"/>
    </xf>
    <xf numFmtId="0" fontId="30" fillId="4" borderId="2" xfId="4" applyFont="1" applyFill="1" applyBorder="1" applyAlignment="1" applyProtection="1">
      <alignment horizontal="center" vertical="center"/>
    </xf>
    <xf numFmtId="0" fontId="9" fillId="4" borderId="70" xfId="0" applyFont="1" applyFill="1" applyBorder="1" applyAlignment="1">
      <alignment horizontal="center" vertical="center"/>
    </xf>
    <xf numFmtId="0" fontId="9"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25" fillId="0" borderId="45" xfId="0" applyFont="1" applyBorder="1" applyAlignment="1" applyProtection="1">
      <alignment vertical="center"/>
      <protection locked="0"/>
    </xf>
    <xf numFmtId="0" fontId="25" fillId="0" borderId="7" xfId="0" applyFont="1" applyBorder="1" applyAlignment="1" applyProtection="1">
      <alignment vertical="center"/>
      <protection locked="0"/>
    </xf>
    <xf numFmtId="0" fontId="25" fillId="0" borderId="41" xfId="0" applyFont="1" applyBorder="1" applyAlignment="1" applyProtection="1">
      <alignment horizontal="center" vertical="center"/>
      <protection locked="0"/>
    </xf>
    <xf numFmtId="0" fontId="25" fillId="0" borderId="41" xfId="0" applyFont="1" applyBorder="1" applyAlignment="1" applyProtection="1">
      <alignment vertical="center"/>
      <protection locked="0"/>
    </xf>
    <xf numFmtId="0" fontId="25" fillId="0" borderId="159" xfId="0" applyFont="1" applyBorder="1" applyAlignment="1" applyProtection="1">
      <alignment horizontal="center" vertical="center"/>
      <protection locked="0"/>
    </xf>
    <xf numFmtId="0" fontId="25" fillId="0" borderId="118" xfId="0" applyFont="1" applyBorder="1" applyAlignment="1" applyProtection="1">
      <alignment horizontal="center" vertical="center"/>
      <protection locked="0"/>
    </xf>
    <xf numFmtId="0" fontId="25" fillId="0" borderId="160" xfId="0" applyFont="1" applyBorder="1" applyAlignment="1" applyProtection="1">
      <alignment horizontal="center" vertical="center"/>
      <protection locked="0"/>
    </xf>
    <xf numFmtId="0" fontId="9" fillId="4" borderId="2"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69" xfId="0" applyFont="1" applyFill="1" applyBorder="1" applyAlignment="1">
      <alignment vertical="center"/>
    </xf>
    <xf numFmtId="0" fontId="25" fillId="0" borderId="143" xfId="0" applyFont="1" applyBorder="1" applyAlignment="1" applyProtection="1">
      <alignment horizontal="center" vertical="center"/>
      <protection locked="0"/>
    </xf>
    <xf numFmtId="0" fontId="25" fillId="0" borderId="144" xfId="0" applyFont="1" applyBorder="1" applyAlignment="1" applyProtection="1">
      <alignment horizontal="center" vertical="center"/>
      <protection locked="0"/>
    </xf>
    <xf numFmtId="0" fontId="25" fillId="0" borderId="148" xfId="0" applyFont="1" applyBorder="1" applyAlignment="1" applyProtection="1">
      <alignment horizontal="center" vertical="center"/>
      <protection locked="0"/>
    </xf>
    <xf numFmtId="0" fontId="25" fillId="0" borderId="157"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58" xfId="0" applyFont="1" applyBorder="1" applyAlignment="1" applyProtection="1">
      <alignment horizontal="center" vertical="center"/>
      <protection locked="0"/>
    </xf>
    <xf numFmtId="0" fontId="25" fillId="0" borderId="141" xfId="0" applyFont="1" applyBorder="1" applyAlignment="1" applyProtection="1">
      <alignment vertical="center"/>
      <protection locked="0"/>
    </xf>
    <xf numFmtId="0" fontId="25" fillId="0" borderId="140" xfId="0" applyFont="1" applyBorder="1" applyAlignment="1" applyProtection="1">
      <alignment vertical="center"/>
      <protection locked="0"/>
    </xf>
    <xf numFmtId="0" fontId="25" fillId="0" borderId="162" xfId="0" applyFont="1" applyBorder="1" applyAlignment="1" applyProtection="1">
      <alignment vertical="center"/>
      <protection locked="0"/>
    </xf>
    <xf numFmtId="9" fontId="25" fillId="3" borderId="12" xfId="0" applyNumberFormat="1" applyFont="1" applyFill="1" applyBorder="1" applyAlignment="1" applyProtection="1">
      <alignment horizontal="center" vertical="center" wrapText="1"/>
      <protection locked="0"/>
    </xf>
    <xf numFmtId="0" fontId="59" fillId="3" borderId="12" xfId="0" applyFont="1" applyFill="1" applyBorder="1" applyAlignment="1" applyProtection="1">
      <alignment horizontal="center" vertical="center"/>
      <protection locked="0"/>
    </xf>
    <xf numFmtId="0" fontId="25" fillId="0" borderId="12" xfId="0" applyFont="1" applyBorder="1" applyProtection="1">
      <protection locked="0"/>
    </xf>
    <xf numFmtId="0" fontId="12" fillId="4" borderId="2" xfId="0" applyFont="1" applyFill="1" applyBorder="1" applyAlignment="1" applyProtection="1">
      <alignment horizontal="center" vertical="center" wrapText="1"/>
    </xf>
    <xf numFmtId="0" fontId="27" fillId="4" borderId="2" xfId="0" applyFont="1" applyFill="1" applyBorder="1" applyAlignment="1" applyProtection="1">
      <alignment horizontal="center" vertical="center" wrapText="1"/>
    </xf>
    <xf numFmtId="0" fontId="25" fillId="3" borderId="86" xfId="0" applyFont="1" applyFill="1" applyBorder="1" applyAlignment="1" applyProtection="1">
      <alignment horizontal="center" vertical="center" wrapText="1"/>
      <protection locked="0"/>
    </xf>
    <xf numFmtId="0" fontId="27" fillId="4" borderId="69" xfId="0" applyFont="1" applyFill="1" applyBorder="1" applyAlignment="1" applyProtection="1">
      <alignment horizontal="center" vertical="center" wrapText="1"/>
    </xf>
    <xf numFmtId="0" fontId="59" fillId="3" borderId="103" xfId="0" applyFont="1" applyFill="1" applyBorder="1" applyAlignment="1" applyProtection="1">
      <alignment horizontal="center" vertical="center"/>
      <protection locked="0"/>
    </xf>
    <xf numFmtId="0" fontId="12" fillId="4" borderId="68" xfId="0" applyFont="1" applyFill="1" applyBorder="1" applyAlignment="1" applyProtection="1">
      <alignment horizontal="center" vertical="center" wrapText="1"/>
    </xf>
    <xf numFmtId="0" fontId="12" fillId="4" borderId="69" xfId="0" applyFont="1" applyFill="1" applyBorder="1" applyAlignment="1" applyProtection="1">
      <alignment horizontal="center" vertical="center" wrapText="1"/>
    </xf>
    <xf numFmtId="0" fontId="25" fillId="0" borderId="12"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0" xfId="0" applyFont="1" applyBorder="1" applyAlignment="1" applyProtection="1">
      <alignment horizontal="center" vertical="center"/>
    </xf>
    <xf numFmtId="0" fontId="25" fillId="0" borderId="30" xfId="0" applyFont="1" applyBorder="1" applyAlignment="1" applyProtection="1">
      <alignment vertical="center"/>
      <protection locked="0"/>
    </xf>
    <xf numFmtId="0" fontId="25" fillId="0" borderId="12" xfId="0" applyFont="1" applyBorder="1" applyAlignment="1" applyProtection="1">
      <alignment vertical="center"/>
      <protection locked="0"/>
    </xf>
    <xf numFmtId="0" fontId="10" fillId="6" borderId="21" xfId="0" applyFont="1" applyFill="1" applyBorder="1" applyAlignment="1" applyProtection="1">
      <alignment vertical="center"/>
    </xf>
    <xf numFmtId="0" fontId="10" fillId="6" borderId="71" xfId="0" applyFont="1" applyFill="1" applyBorder="1" applyAlignment="1" applyProtection="1">
      <alignment vertical="center"/>
    </xf>
    <xf numFmtId="3" fontId="25" fillId="3" borderId="26" xfId="6" applyNumberFormat="1" applyFont="1" applyFill="1" applyBorder="1" applyAlignment="1" applyProtection="1">
      <alignment horizontal="center" vertical="center"/>
      <protection locked="0"/>
    </xf>
    <xf numFmtId="3" fontId="25" fillId="3" borderId="23" xfId="6" applyNumberFormat="1" applyFont="1" applyFill="1" applyBorder="1" applyAlignment="1" applyProtection="1">
      <alignment horizontal="center" vertical="center"/>
      <protection locked="0"/>
    </xf>
    <xf numFmtId="0" fontId="19" fillId="4" borderId="120" xfId="0" applyFont="1" applyFill="1" applyBorder="1" applyAlignment="1" applyProtection="1">
      <alignment horizontal="center" vertical="center"/>
    </xf>
    <xf numFmtId="0" fontId="24" fillId="3" borderId="16"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xf>
    <xf numFmtId="0" fontId="25" fillId="3" borderId="10" xfId="0" applyFont="1" applyFill="1" applyBorder="1" applyAlignment="1" applyProtection="1">
      <alignment horizontal="center" vertical="center" wrapText="1"/>
      <protection locked="0"/>
    </xf>
    <xf numFmtId="165" fontId="25" fillId="3" borderId="16" xfId="0" applyNumberFormat="1" applyFont="1" applyFill="1" applyBorder="1" applyAlignment="1" applyProtection="1">
      <alignment horizontal="center" vertical="center"/>
      <protection locked="0"/>
    </xf>
    <xf numFmtId="0" fontId="25" fillId="3" borderId="16"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locked="0"/>
    </xf>
    <xf numFmtId="0" fontId="9" fillId="14" borderId="44" xfId="0" applyFont="1" applyFill="1" applyBorder="1" applyAlignment="1" applyProtection="1">
      <alignment horizontal="center" vertical="center"/>
      <protection locked="0"/>
    </xf>
    <xf numFmtId="0" fontId="9" fillId="14" borderId="45" xfId="0" applyFont="1" applyFill="1" applyBorder="1" applyAlignment="1" applyProtection="1">
      <alignment horizontal="center" vertical="center"/>
      <protection locked="0"/>
    </xf>
    <xf numFmtId="0" fontId="9" fillId="14" borderId="46" xfId="0" applyFont="1" applyFill="1" applyBorder="1" applyAlignment="1" applyProtection="1">
      <alignment horizontal="center" vertical="center"/>
      <protection locked="0"/>
    </xf>
    <xf numFmtId="0" fontId="2" fillId="3" borderId="0" xfId="0" applyFont="1" applyFill="1" applyBorder="1" applyAlignment="1">
      <alignment horizontal="center"/>
    </xf>
    <xf numFmtId="0" fontId="2" fillId="3" borderId="7" xfId="0" applyFont="1" applyFill="1" applyBorder="1" applyAlignment="1" applyProtection="1">
      <alignment horizontal="center" vertical="center" wrapText="1"/>
      <protection locked="0"/>
    </xf>
    <xf numFmtId="0" fontId="3" fillId="4" borderId="7" xfId="0" applyFont="1" applyFill="1" applyBorder="1" applyAlignment="1">
      <alignment horizontal="center" vertical="center"/>
    </xf>
    <xf numFmtId="0" fontId="2" fillId="3" borderId="49" xfId="0" applyFont="1" applyFill="1" applyBorder="1" applyAlignment="1" applyProtection="1">
      <alignment horizontal="center" vertical="center" wrapText="1"/>
      <protection locked="0"/>
    </xf>
    <xf numFmtId="0" fontId="23" fillId="3" borderId="2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9" fillId="14" borderId="48" xfId="0" applyFont="1" applyFill="1" applyBorder="1" applyAlignment="1" applyProtection="1">
      <alignment horizontal="center" vertical="center"/>
      <protection locked="0"/>
    </xf>
    <xf numFmtId="0" fontId="9" fillId="14" borderId="7" xfId="0" applyFont="1" applyFill="1" applyBorder="1" applyAlignment="1" applyProtection="1">
      <alignment horizontal="center" vertical="center"/>
      <protection locked="0"/>
    </xf>
    <xf numFmtId="0" fontId="9" fillId="14" borderId="49" xfId="0" applyFont="1" applyFill="1" applyBorder="1" applyAlignment="1" applyProtection="1">
      <alignment horizontal="center" vertical="center"/>
      <protection locked="0"/>
    </xf>
    <xf numFmtId="0" fontId="3" fillId="4" borderId="7" xfId="0" applyFont="1" applyFill="1" applyBorder="1" applyAlignment="1">
      <alignment horizontal="center" vertical="center" wrapText="1"/>
    </xf>
    <xf numFmtId="0" fontId="2" fillId="3" borderId="7" xfId="0" applyFont="1" applyFill="1" applyBorder="1" applyAlignment="1" applyProtection="1">
      <alignment horizontal="center" vertical="center"/>
      <protection locked="0"/>
    </xf>
    <xf numFmtId="0" fontId="9" fillId="14" borderId="48"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2" fillId="0" borderId="7" xfId="0" applyFont="1" applyFill="1" applyBorder="1" applyAlignment="1" applyProtection="1">
      <alignment horizontal="center" vertical="center"/>
      <protection locked="0"/>
    </xf>
    <xf numFmtId="0" fontId="2" fillId="3" borderId="7" xfId="0" applyFont="1" applyFill="1" applyBorder="1" applyAlignment="1">
      <alignment horizontal="center"/>
    </xf>
    <xf numFmtId="0" fontId="2" fillId="0" borderId="48" xfId="0" applyFont="1" applyBorder="1" applyAlignment="1">
      <alignment horizontal="center" vertical="top" wrapText="1"/>
    </xf>
    <xf numFmtId="0" fontId="2" fillId="0" borderId="7" xfId="0" applyFont="1" applyBorder="1" applyAlignment="1">
      <alignment horizontal="center" vertical="top" wrapText="1"/>
    </xf>
    <xf numFmtId="0" fontId="2" fillId="0" borderId="49" xfId="0" applyFont="1" applyBorder="1" applyAlignment="1">
      <alignment horizontal="center" vertical="top" wrapText="1"/>
    </xf>
    <xf numFmtId="0" fontId="2" fillId="0" borderId="50" xfId="0" applyFont="1" applyBorder="1" applyAlignment="1">
      <alignment horizontal="center" vertical="top" wrapText="1"/>
    </xf>
    <xf numFmtId="0" fontId="2" fillId="0" borderId="41" xfId="0" applyFont="1" applyBorder="1" applyAlignment="1">
      <alignment horizontal="center" vertical="top" wrapText="1"/>
    </xf>
    <xf numFmtId="0" fontId="2" fillId="0" borderId="51" xfId="0" applyFont="1" applyBorder="1" applyAlignment="1">
      <alignment horizontal="center" vertical="top" wrapText="1"/>
    </xf>
    <xf numFmtId="1" fontId="2" fillId="3" borderId="7" xfId="0" applyNumberFormat="1" applyFont="1" applyFill="1" applyBorder="1" applyAlignment="1" applyProtection="1">
      <alignment horizontal="center" vertical="center"/>
      <protection locked="0"/>
    </xf>
    <xf numFmtId="1" fontId="2" fillId="3" borderId="49" xfId="0" applyNumberFormat="1" applyFont="1" applyFill="1" applyBorder="1" applyAlignment="1" applyProtection="1">
      <alignment horizontal="center" vertical="center"/>
      <protection locked="0"/>
    </xf>
    <xf numFmtId="166" fontId="3" fillId="3" borderId="17"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166" fontId="3" fillId="3" borderId="39" xfId="0" applyNumberFormat="1" applyFont="1" applyFill="1" applyBorder="1" applyAlignment="1">
      <alignment horizontal="center" vertical="center" wrapText="1"/>
    </xf>
    <xf numFmtId="0" fontId="2" fillId="3" borderId="0" xfId="0"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49" xfId="0" applyNumberFormat="1"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3" fillId="3" borderId="0" xfId="0" applyFont="1" applyFill="1" applyBorder="1" applyAlignment="1">
      <alignment horizontal="center" vertical="center" wrapText="1"/>
    </xf>
    <xf numFmtId="166" fontId="2" fillId="0" borderId="17" xfId="2" applyNumberFormat="1" applyFont="1" applyFill="1" applyBorder="1" applyAlignment="1" applyProtection="1">
      <alignment horizontal="center" vertical="center"/>
      <protection locked="0"/>
    </xf>
    <xf numFmtId="166" fontId="2" fillId="0" borderId="15" xfId="2" applyNumberFormat="1" applyFont="1" applyFill="1" applyBorder="1" applyAlignment="1" applyProtection="1">
      <alignment horizontal="center" vertical="center"/>
      <protection locked="0"/>
    </xf>
    <xf numFmtId="166" fontId="2" fillId="0" borderId="39" xfId="2" applyNumberFormat="1" applyFont="1" applyFill="1" applyBorder="1" applyAlignment="1" applyProtection="1">
      <alignment horizontal="center" vertical="center"/>
      <protection locked="0"/>
    </xf>
    <xf numFmtId="0" fontId="3" fillId="3" borderId="7"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49"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xf>
    <xf numFmtId="0" fontId="2" fillId="0" borderId="49" xfId="0" applyFont="1" applyFill="1" applyBorder="1" applyAlignment="1">
      <alignment horizontal="center" vertical="center"/>
    </xf>
    <xf numFmtId="0" fontId="0" fillId="0" borderId="7" xfId="0" applyBorder="1" applyAlignment="1">
      <alignment horizontal="left"/>
    </xf>
    <xf numFmtId="14" fontId="8" fillId="7" borderId="17" xfId="0" applyNumberFormat="1" applyFont="1" applyFill="1" applyBorder="1" applyAlignment="1" applyProtection="1">
      <alignment horizontal="left"/>
    </xf>
    <xf numFmtId="14" fontId="8" fillId="7" borderId="15" xfId="0" applyNumberFormat="1" applyFont="1" applyFill="1" applyBorder="1" applyAlignment="1" applyProtection="1">
      <alignment horizontal="left"/>
    </xf>
    <xf numFmtId="14" fontId="8" fillId="7" borderId="14" xfId="0" applyNumberFormat="1" applyFont="1" applyFill="1" applyBorder="1" applyAlignment="1" applyProtection="1">
      <alignment horizontal="left"/>
    </xf>
    <xf numFmtId="0" fontId="0" fillId="0" borderId="4" xfId="0" applyBorder="1" applyAlignment="1">
      <alignment horizontal="right"/>
    </xf>
    <xf numFmtId="0" fontId="0" fillId="0" borderId="122" xfId="0" applyBorder="1" applyAlignment="1">
      <alignment horizontal="right"/>
    </xf>
    <xf numFmtId="0" fontId="0" fillId="0" borderId="7" xfId="0" applyBorder="1" applyAlignment="1">
      <alignment horizontal="center" vertical="center"/>
    </xf>
    <xf numFmtId="0" fontId="49" fillId="0" borderId="7" xfId="0" applyFont="1" applyBorder="1" applyAlignment="1">
      <alignment horizontal="center" vertical="center" wrapText="1"/>
    </xf>
    <xf numFmtId="0" fontId="57" fillId="0" borderId="0" xfId="0" applyFont="1" applyAlignment="1">
      <alignment horizontal="center" vertical="center"/>
    </xf>
    <xf numFmtId="0" fontId="53" fillId="7" borderId="17" xfId="0" applyFont="1" applyFill="1" applyBorder="1" applyAlignment="1" applyProtection="1">
      <alignment horizontal="center"/>
    </xf>
    <xf numFmtId="0" fontId="53" fillId="7" borderId="15" xfId="0" applyFont="1" applyFill="1" applyBorder="1" applyAlignment="1" applyProtection="1">
      <alignment horizontal="center"/>
    </xf>
    <xf numFmtId="0" fontId="53" fillId="7" borderId="14" xfId="0" applyFont="1" applyFill="1" applyBorder="1" applyAlignment="1" applyProtection="1">
      <alignment horizontal="center"/>
    </xf>
    <xf numFmtId="0" fontId="28" fillId="15" borderId="17" xfId="0" applyFont="1" applyFill="1" applyBorder="1" applyAlignment="1" applyProtection="1">
      <alignment horizontal="right"/>
    </xf>
    <xf numFmtId="0" fontId="28" fillId="15" borderId="15" xfId="0" applyFont="1" applyFill="1" applyBorder="1" applyAlignment="1" applyProtection="1">
      <alignment horizontal="right"/>
    </xf>
    <xf numFmtId="0" fontId="28" fillId="15" borderId="14" xfId="0" applyFont="1" applyFill="1" applyBorder="1" applyAlignment="1" applyProtection="1">
      <alignment horizontal="right"/>
    </xf>
    <xf numFmtId="0" fontId="24" fillId="14" borderId="17" xfId="0" applyFont="1" applyFill="1" applyBorder="1" applyAlignment="1" applyProtection="1">
      <alignment horizontal="center"/>
    </xf>
    <xf numFmtId="0" fontId="24" fillId="14" borderId="15" xfId="0" applyFont="1" applyFill="1" applyBorder="1" applyAlignment="1" applyProtection="1">
      <alignment horizontal="center"/>
    </xf>
    <xf numFmtId="0" fontId="24" fillId="14" borderId="14" xfId="0" applyFont="1" applyFill="1" applyBorder="1" applyAlignment="1" applyProtection="1">
      <alignment horizontal="center"/>
    </xf>
    <xf numFmtId="0" fontId="36" fillId="6" borderId="61" xfId="0" applyFont="1" applyFill="1" applyBorder="1" applyAlignment="1" applyProtection="1">
      <alignment horizontal="center" vertical="center"/>
    </xf>
    <xf numFmtId="0" fontId="36" fillId="6" borderId="62" xfId="0" applyFont="1" applyFill="1" applyBorder="1" applyAlignment="1" applyProtection="1">
      <alignment horizontal="center" vertical="center"/>
    </xf>
    <xf numFmtId="0" fontId="36" fillId="6" borderId="63" xfId="0" applyFont="1" applyFill="1" applyBorder="1" applyAlignment="1" applyProtection="1">
      <alignment horizontal="center" vertical="center"/>
    </xf>
    <xf numFmtId="0" fontId="37" fillId="7" borderId="56" xfId="0" applyFont="1" applyFill="1" applyBorder="1" applyAlignment="1" applyProtection="1">
      <alignment horizontal="center" vertical="center"/>
      <protection locked="0"/>
    </xf>
    <xf numFmtId="0" fontId="37" fillId="7" borderId="57" xfId="0" applyFont="1" applyFill="1" applyBorder="1" applyAlignment="1" applyProtection="1">
      <alignment horizontal="center" vertical="center"/>
      <protection locked="0"/>
    </xf>
    <xf numFmtId="0" fontId="37" fillId="7" borderId="58" xfId="0" applyFont="1" applyFill="1" applyBorder="1" applyAlignment="1" applyProtection="1">
      <alignment horizontal="center" vertical="center"/>
      <protection locked="0"/>
    </xf>
    <xf numFmtId="0" fontId="37" fillId="7" borderId="59"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37" fillId="7" borderId="60" xfId="0" applyFont="1" applyFill="1" applyBorder="1" applyAlignment="1" applyProtection="1">
      <alignment horizontal="center" vertical="center"/>
      <protection locked="0"/>
    </xf>
    <xf numFmtId="0" fontId="37" fillId="7" borderId="61" xfId="0" applyFont="1" applyFill="1" applyBorder="1" applyAlignment="1" applyProtection="1">
      <alignment horizontal="center" vertical="center"/>
      <protection locked="0"/>
    </xf>
    <xf numFmtId="0" fontId="37" fillId="7" borderId="62" xfId="0" applyFont="1" applyFill="1" applyBorder="1" applyAlignment="1" applyProtection="1">
      <alignment horizontal="center" vertical="center"/>
      <protection locked="0"/>
    </xf>
    <xf numFmtId="0" fontId="37" fillId="7" borderId="63" xfId="0" applyFont="1" applyFill="1" applyBorder="1" applyAlignment="1" applyProtection="1">
      <alignment horizontal="center" vertical="center"/>
      <protection locked="0"/>
    </xf>
    <xf numFmtId="0" fontId="17" fillId="9" borderId="76" xfId="0" applyFont="1" applyFill="1" applyBorder="1" applyAlignment="1" applyProtection="1">
      <alignment horizontal="center"/>
    </xf>
    <xf numFmtId="0" fontId="17" fillId="9" borderId="77" xfId="0" applyFont="1" applyFill="1" applyBorder="1" applyAlignment="1" applyProtection="1">
      <alignment horizontal="center"/>
    </xf>
    <xf numFmtId="0" fontId="17" fillId="9" borderId="78" xfId="0" applyFont="1" applyFill="1" applyBorder="1" applyAlignment="1" applyProtection="1">
      <alignment horizontal="center"/>
    </xf>
    <xf numFmtId="0" fontId="24" fillId="3" borderId="11" xfId="0" applyFont="1" applyFill="1" applyBorder="1" applyAlignment="1" applyProtection="1">
      <alignment horizontal="center" vertical="center"/>
      <protection locked="0"/>
    </xf>
    <xf numFmtId="0" fontId="24" fillId="3" borderId="21" xfId="0" applyFont="1" applyFill="1" applyBorder="1" applyAlignment="1" applyProtection="1">
      <alignment horizontal="center" vertical="center"/>
      <protection locked="0"/>
    </xf>
    <xf numFmtId="0" fontId="24" fillId="3" borderId="71" xfId="0" applyFont="1" applyFill="1" applyBorder="1" applyAlignment="1" applyProtection="1">
      <alignment horizontal="center" vertical="center"/>
      <protection locked="0"/>
    </xf>
    <xf numFmtId="0" fontId="30" fillId="4" borderId="11" xfId="0" applyFont="1" applyFill="1" applyBorder="1" applyAlignment="1" applyProtection="1">
      <alignment horizontal="center" vertical="center"/>
    </xf>
    <xf numFmtId="0" fontId="30" fillId="4" borderId="21" xfId="0" applyFont="1" applyFill="1" applyBorder="1" applyAlignment="1" applyProtection="1">
      <alignment horizontal="center" vertical="center"/>
    </xf>
    <xf numFmtId="0" fontId="30" fillId="4" borderId="71" xfId="0" applyFont="1" applyFill="1" applyBorder="1" applyAlignment="1" applyProtection="1">
      <alignment horizontal="center" vertical="center"/>
    </xf>
    <xf numFmtId="0" fontId="36" fillId="5" borderId="65" xfId="0" applyFont="1" applyFill="1" applyBorder="1" applyAlignment="1" applyProtection="1">
      <alignment horizontal="center" vertical="center"/>
    </xf>
    <xf numFmtId="0" fontId="36" fillId="5" borderId="66" xfId="0" applyFont="1" applyFill="1" applyBorder="1" applyAlignment="1" applyProtection="1">
      <alignment horizontal="center" vertical="center"/>
    </xf>
    <xf numFmtId="0" fontId="36" fillId="5" borderId="67" xfId="0" applyFont="1" applyFill="1" applyBorder="1" applyAlignment="1" applyProtection="1">
      <alignment horizontal="center" vertical="center"/>
    </xf>
    <xf numFmtId="0" fontId="37" fillId="4" borderId="11" xfId="0" applyFont="1" applyFill="1" applyBorder="1" applyAlignment="1" applyProtection="1">
      <alignment horizontal="center" vertical="center"/>
    </xf>
    <xf numFmtId="0" fontId="37" fillId="4" borderId="20" xfId="0" applyFont="1" applyFill="1" applyBorder="1" applyAlignment="1" applyProtection="1">
      <alignment horizontal="center" vertical="center"/>
    </xf>
    <xf numFmtId="44" fontId="24" fillId="3" borderId="19" xfId="1" applyFont="1" applyFill="1" applyBorder="1" applyAlignment="1" applyProtection="1">
      <alignment horizontal="center" vertical="center"/>
      <protection locked="0"/>
    </xf>
    <xf numFmtId="44" fontId="24" fillId="3" borderId="18" xfId="1" applyFont="1" applyFill="1" applyBorder="1" applyAlignment="1" applyProtection="1">
      <alignment horizontal="center" vertical="center"/>
      <protection locked="0"/>
    </xf>
    <xf numFmtId="0" fontId="37" fillId="4" borderId="70" xfId="0" applyFont="1" applyFill="1" applyBorder="1" applyAlignment="1" applyProtection="1">
      <alignment horizontal="center" vertical="center"/>
    </xf>
    <xf numFmtId="0" fontId="24" fillId="3" borderId="13" xfId="0" applyFont="1" applyFill="1" applyBorder="1" applyAlignment="1" applyProtection="1">
      <alignment horizontal="center" vertical="center" wrapText="1"/>
      <protection locked="0"/>
    </xf>
    <xf numFmtId="0" fontId="24" fillId="3" borderId="19"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3" borderId="27" xfId="0" applyFont="1" applyFill="1" applyBorder="1" applyAlignment="1" applyProtection="1">
      <alignment horizontal="center" vertical="center" wrapText="1"/>
      <protection locked="0"/>
    </xf>
    <xf numFmtId="0" fontId="24" fillId="3" borderId="18"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0" fontId="37" fillId="6" borderId="30" xfId="0" applyFont="1" applyFill="1" applyBorder="1" applyAlignment="1" applyProtection="1">
      <alignment horizontal="center" vertical="center"/>
    </xf>
    <xf numFmtId="0" fontId="37" fillId="6" borderId="31" xfId="0" applyFont="1" applyFill="1" applyBorder="1" applyAlignment="1" applyProtection="1">
      <alignment horizontal="center" vertical="center"/>
    </xf>
    <xf numFmtId="0" fontId="37" fillId="6" borderId="84" xfId="0" applyFont="1" applyFill="1" applyBorder="1" applyAlignment="1" applyProtection="1">
      <alignment horizontal="center" vertical="center"/>
    </xf>
    <xf numFmtId="0" fontId="37" fillId="6" borderId="85" xfId="0" applyFont="1" applyFill="1" applyBorder="1" applyAlignment="1" applyProtection="1">
      <alignment horizontal="center" vertical="center"/>
    </xf>
    <xf numFmtId="0" fontId="37" fillId="6" borderId="86" xfId="0" applyFont="1" applyFill="1" applyBorder="1" applyAlignment="1" applyProtection="1">
      <alignment horizontal="center" vertical="center"/>
    </xf>
    <xf numFmtId="0" fontId="30" fillId="4" borderId="68" xfId="0" applyFont="1" applyFill="1" applyBorder="1" applyAlignment="1" applyProtection="1">
      <alignment horizontal="left" vertical="center"/>
    </xf>
    <xf numFmtId="0" fontId="30" fillId="4" borderId="2" xfId="0" applyFont="1" applyFill="1" applyBorder="1" applyAlignment="1" applyProtection="1">
      <alignment horizontal="left" vertical="center"/>
    </xf>
    <xf numFmtId="0" fontId="24" fillId="3" borderId="11" xfId="4" applyFont="1" applyFill="1" applyBorder="1" applyAlignment="1" applyProtection="1">
      <alignment horizontal="center" vertical="center"/>
      <protection locked="0"/>
    </xf>
    <xf numFmtId="0" fontId="24" fillId="3" borderId="20" xfId="4"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37" fillId="7" borderId="55" xfId="0" applyFont="1" applyFill="1" applyBorder="1" applyAlignment="1" applyProtection="1">
      <alignment horizontal="center" vertical="center"/>
      <protection locked="0"/>
    </xf>
    <xf numFmtId="0" fontId="37" fillId="7" borderId="19" xfId="0" applyFont="1" applyFill="1" applyBorder="1" applyAlignment="1" applyProtection="1">
      <alignment horizontal="center" vertical="center"/>
      <protection locked="0"/>
    </xf>
    <xf numFmtId="0" fontId="37" fillId="7" borderId="72" xfId="0" applyFont="1" applyFill="1" applyBorder="1" applyAlignment="1" applyProtection="1">
      <alignment horizontal="center" vertical="center"/>
      <protection locked="0"/>
    </xf>
    <xf numFmtId="0" fontId="30" fillId="4" borderId="109" xfId="0" applyFont="1" applyFill="1" applyBorder="1" applyAlignment="1" applyProtection="1">
      <alignment horizontal="center" vertical="center"/>
    </xf>
    <xf numFmtId="0" fontId="30" fillId="4" borderId="106" xfId="0" applyFont="1" applyFill="1" applyBorder="1" applyAlignment="1" applyProtection="1">
      <alignment horizontal="center" vertical="center"/>
    </xf>
    <xf numFmtId="0" fontId="40" fillId="5" borderId="13" xfId="4" applyFont="1" applyFill="1" applyBorder="1" applyAlignment="1" applyProtection="1">
      <alignment horizontal="center" vertical="center"/>
    </xf>
    <xf numFmtId="0" fontId="40" fillId="5" borderId="22" xfId="4" applyFont="1" applyFill="1" applyBorder="1" applyAlignment="1" applyProtection="1">
      <alignment horizontal="center" vertical="center"/>
    </xf>
    <xf numFmtId="0" fontId="40" fillId="5" borderId="25" xfId="4" applyFont="1" applyFill="1" applyBorder="1" applyAlignment="1" applyProtection="1">
      <alignment horizontal="center" vertical="center"/>
    </xf>
    <xf numFmtId="0" fontId="40" fillId="5" borderId="26" xfId="4" applyFont="1" applyFill="1" applyBorder="1" applyAlignment="1" applyProtection="1">
      <alignment horizontal="center" vertical="center"/>
    </xf>
    <xf numFmtId="0" fontId="40" fillId="5" borderId="27" xfId="4" applyFont="1" applyFill="1" applyBorder="1" applyAlignment="1" applyProtection="1">
      <alignment horizontal="center" vertical="center"/>
    </xf>
    <xf numFmtId="0" fontId="40" fillId="5" borderId="23" xfId="4" applyFont="1" applyFill="1" applyBorder="1" applyAlignment="1" applyProtection="1">
      <alignment horizontal="center" vertical="center"/>
    </xf>
    <xf numFmtId="0" fontId="24" fillId="3" borderId="107" xfId="0" applyFont="1" applyFill="1" applyBorder="1" applyAlignment="1" applyProtection="1">
      <alignment horizontal="center" vertical="center"/>
      <protection locked="0"/>
    </xf>
    <xf numFmtId="0" fontId="24" fillId="3" borderId="108" xfId="0" applyFont="1" applyFill="1" applyBorder="1" applyAlignment="1" applyProtection="1">
      <alignment horizontal="center" vertical="center"/>
      <protection locked="0"/>
    </xf>
    <xf numFmtId="0" fontId="30" fillId="4" borderId="116" xfId="4" applyFont="1" applyFill="1" applyBorder="1" applyAlignment="1" applyProtection="1">
      <alignment horizontal="center" vertical="center"/>
    </xf>
    <xf numFmtId="0" fontId="30" fillId="4" borderId="136" xfId="4" applyFont="1" applyFill="1" applyBorder="1" applyAlignment="1" applyProtection="1">
      <alignment horizontal="center" vertical="center"/>
    </xf>
    <xf numFmtId="0" fontId="30" fillId="4" borderId="117" xfId="4" applyFont="1" applyFill="1" applyBorder="1" applyAlignment="1" applyProtection="1">
      <alignment horizontal="center" vertical="center"/>
    </xf>
    <xf numFmtId="44" fontId="10" fillId="5" borderId="25" xfId="1" applyFont="1" applyFill="1" applyBorder="1" applyAlignment="1" applyProtection="1">
      <alignment horizontal="center" vertical="center" wrapText="1"/>
    </xf>
    <xf numFmtId="44" fontId="10" fillId="5" borderId="60" xfId="1" applyFont="1" applyFill="1" applyBorder="1" applyAlignment="1" applyProtection="1">
      <alignment horizontal="center" vertical="center" wrapText="1"/>
    </xf>
    <xf numFmtId="44" fontId="10" fillId="5" borderId="27" xfId="1" applyFont="1" applyFill="1" applyBorder="1" applyAlignment="1" applyProtection="1">
      <alignment horizontal="center" vertical="center" wrapText="1"/>
    </xf>
    <xf numFmtId="44" fontId="10" fillId="5" borderId="75" xfId="1" applyFont="1" applyFill="1" applyBorder="1" applyAlignment="1" applyProtection="1">
      <alignment horizontal="center" vertical="center" wrapText="1"/>
    </xf>
    <xf numFmtId="0" fontId="24" fillId="3" borderId="121" xfId="4" applyFont="1" applyFill="1" applyBorder="1" applyAlignment="1" applyProtection="1">
      <alignment horizontal="center" vertical="center"/>
      <protection locked="0"/>
    </xf>
    <xf numFmtId="0" fontId="24" fillId="3" borderId="134" xfId="4" applyFont="1" applyFill="1" applyBorder="1" applyAlignment="1" applyProtection="1">
      <alignment horizontal="center" vertical="center"/>
      <protection locked="0"/>
    </xf>
    <xf numFmtId="0" fontId="24" fillId="3" borderId="135" xfId="4" applyFont="1" applyFill="1" applyBorder="1" applyAlignment="1" applyProtection="1">
      <alignment horizontal="center" vertical="center"/>
      <protection locked="0"/>
    </xf>
    <xf numFmtId="0" fontId="36" fillId="6" borderId="70" xfId="0" applyFont="1" applyFill="1" applyBorder="1" applyAlignment="1" applyProtection="1">
      <alignment horizontal="center" vertical="center"/>
    </xf>
    <xf numFmtId="0" fontId="36" fillId="6" borderId="21" xfId="0" applyFont="1" applyFill="1" applyBorder="1" applyAlignment="1" applyProtection="1">
      <alignment horizontal="center" vertical="center"/>
    </xf>
    <xf numFmtId="0" fontId="36" fillId="6" borderId="71" xfId="0" applyFont="1" applyFill="1" applyBorder="1" applyAlignment="1" applyProtection="1">
      <alignment horizontal="center" vertical="center"/>
    </xf>
    <xf numFmtId="0" fontId="36" fillId="11" borderId="70" xfId="0" applyFont="1" applyFill="1" applyBorder="1" applyAlignment="1" applyProtection="1">
      <alignment horizontal="center" vertical="center"/>
    </xf>
    <xf numFmtId="0" fontId="36" fillId="11" borderId="21" xfId="0" applyFont="1" applyFill="1" applyBorder="1" applyAlignment="1" applyProtection="1">
      <alignment horizontal="center" vertical="center"/>
    </xf>
    <xf numFmtId="0" fontId="36" fillId="11" borderId="71" xfId="0" applyFont="1" applyFill="1" applyBorder="1" applyAlignment="1" applyProtection="1">
      <alignment horizontal="center" vertical="center"/>
    </xf>
    <xf numFmtId="0" fontId="28" fillId="6" borderId="11" xfId="0" applyFont="1" applyFill="1" applyBorder="1" applyAlignment="1" applyProtection="1">
      <alignment horizontal="center" vertical="center"/>
    </xf>
    <xf numFmtId="0" fontId="28" fillId="6" borderId="21" xfId="0" applyFont="1" applyFill="1" applyBorder="1" applyAlignment="1" applyProtection="1">
      <alignment horizontal="center" vertical="center"/>
    </xf>
    <xf numFmtId="0" fontId="30" fillId="6" borderId="115" xfId="0" applyFont="1" applyFill="1" applyBorder="1" applyAlignment="1" applyProtection="1">
      <alignment horizontal="center" vertical="center" wrapText="1"/>
    </xf>
    <xf numFmtId="0" fontId="30" fillId="6" borderId="58" xfId="0" applyFont="1" applyFill="1" applyBorder="1" applyAlignment="1" applyProtection="1">
      <alignment horizontal="center" vertical="center" wrapText="1"/>
    </xf>
    <xf numFmtId="0" fontId="30" fillId="6" borderId="25" xfId="0" applyFont="1" applyFill="1" applyBorder="1" applyAlignment="1" applyProtection="1">
      <alignment horizontal="center" vertical="center" wrapText="1"/>
    </xf>
    <xf numFmtId="0" fontId="30" fillId="6" borderId="60" xfId="0" applyFont="1" applyFill="1" applyBorder="1" applyAlignment="1" applyProtection="1">
      <alignment horizontal="center" vertical="center" wrapText="1"/>
    </xf>
    <xf numFmtId="0" fontId="30" fillId="6" borderId="27" xfId="0" applyFont="1" applyFill="1" applyBorder="1" applyAlignment="1" applyProtection="1">
      <alignment horizontal="center" vertical="center" wrapText="1"/>
    </xf>
    <xf numFmtId="0" fontId="30" fillId="6" borderId="75" xfId="0" applyFont="1" applyFill="1" applyBorder="1" applyAlignment="1" applyProtection="1">
      <alignment horizontal="center" vertical="center" wrapText="1"/>
    </xf>
    <xf numFmtId="0" fontId="36" fillId="5" borderId="70" xfId="0" applyFont="1" applyFill="1" applyBorder="1" applyAlignment="1" applyProtection="1">
      <alignment horizontal="center" vertical="center"/>
    </xf>
    <xf numFmtId="0" fontId="36" fillId="5" borderId="21" xfId="0" applyFont="1" applyFill="1" applyBorder="1" applyAlignment="1" applyProtection="1">
      <alignment horizontal="center" vertical="center"/>
    </xf>
    <xf numFmtId="0" fontId="36" fillId="5" borderId="71" xfId="0" applyFont="1" applyFill="1" applyBorder="1" applyAlignment="1" applyProtection="1">
      <alignment horizontal="center" vertical="center"/>
    </xf>
    <xf numFmtId="0" fontId="36" fillId="6" borderId="65" xfId="0" applyFont="1" applyFill="1" applyBorder="1" applyAlignment="1" applyProtection="1">
      <alignment horizontal="center" vertical="center"/>
    </xf>
    <xf numFmtId="0" fontId="36" fillId="6" borderId="66" xfId="0" applyFont="1" applyFill="1" applyBorder="1" applyAlignment="1" applyProtection="1">
      <alignment horizontal="center" vertical="center"/>
    </xf>
    <xf numFmtId="0" fontId="36" fillId="6" borderId="67" xfId="0" applyFont="1" applyFill="1" applyBorder="1" applyAlignment="1" applyProtection="1">
      <alignment horizontal="center" vertical="center"/>
    </xf>
    <xf numFmtId="0" fontId="37" fillId="5" borderId="13" xfId="0" applyFont="1" applyFill="1" applyBorder="1" applyAlignment="1" applyProtection="1">
      <alignment horizontal="center" vertical="center"/>
    </xf>
    <xf numFmtId="0" fontId="37" fillId="5" borderId="72" xfId="0" applyFont="1" applyFill="1" applyBorder="1" applyAlignment="1" applyProtection="1">
      <alignment horizontal="center" vertical="center"/>
    </xf>
    <xf numFmtId="0" fontId="37" fillId="5" borderId="25" xfId="0" applyFont="1" applyFill="1" applyBorder="1" applyAlignment="1" applyProtection="1">
      <alignment horizontal="center" vertical="center"/>
    </xf>
    <xf numFmtId="0" fontId="37" fillId="5" borderId="60" xfId="0" applyFont="1" applyFill="1" applyBorder="1" applyAlignment="1" applyProtection="1">
      <alignment horizontal="center" vertical="center"/>
    </xf>
    <xf numFmtId="0" fontId="24" fillId="3" borderId="68"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36" fillId="5" borderId="11" xfId="4" applyFont="1" applyFill="1" applyBorder="1" applyAlignment="1" applyProtection="1">
      <alignment horizontal="center" vertical="center"/>
    </xf>
    <xf numFmtId="0" fontId="36" fillId="5" borderId="21" xfId="4" applyFont="1" applyFill="1" applyBorder="1" applyAlignment="1" applyProtection="1">
      <alignment horizontal="center" vertical="center"/>
    </xf>
    <xf numFmtId="0" fontId="36" fillId="5" borderId="71" xfId="4" applyFont="1" applyFill="1" applyBorder="1" applyAlignment="1" applyProtection="1">
      <alignment horizontal="center" vertical="center"/>
    </xf>
    <xf numFmtId="0" fontId="16" fillId="5" borderId="55" xfId="0" applyFont="1" applyFill="1" applyBorder="1" applyAlignment="1" applyProtection="1">
      <alignment horizontal="center" vertical="center"/>
    </xf>
    <xf numFmtId="0" fontId="16" fillId="5" borderId="19" xfId="0" applyFont="1" applyFill="1" applyBorder="1" applyAlignment="1" applyProtection="1">
      <alignment horizontal="center" vertical="center"/>
    </xf>
    <xf numFmtId="0" fontId="16" fillId="5" borderId="72" xfId="0" applyFont="1" applyFill="1" applyBorder="1" applyAlignment="1" applyProtection="1">
      <alignment horizontal="center" vertical="center"/>
    </xf>
    <xf numFmtId="0" fontId="0" fillId="7" borderId="55" xfId="0" applyFont="1" applyFill="1" applyBorder="1" applyAlignment="1" applyProtection="1">
      <alignment horizontal="center"/>
      <protection locked="0"/>
    </xf>
    <xf numFmtId="0" fontId="0" fillId="7" borderId="19" xfId="0" applyFont="1" applyFill="1" applyBorder="1" applyAlignment="1" applyProtection="1">
      <alignment horizontal="center"/>
      <protection locked="0"/>
    </xf>
    <xf numFmtId="0" fontId="0" fillId="7" borderId="72"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0" fillId="7" borderId="0" xfId="0" applyFont="1" applyFill="1" applyBorder="1" applyAlignment="1" applyProtection="1">
      <alignment horizontal="center"/>
      <protection locked="0"/>
    </xf>
    <xf numFmtId="0" fontId="0" fillId="7" borderId="60" xfId="0" applyFont="1" applyFill="1" applyBorder="1" applyAlignment="1" applyProtection="1">
      <alignment horizontal="center"/>
      <protection locked="0"/>
    </xf>
    <xf numFmtId="0" fontId="0" fillId="7" borderId="61" xfId="0" applyFont="1" applyFill="1" applyBorder="1" applyAlignment="1" applyProtection="1">
      <alignment horizontal="center"/>
      <protection locked="0"/>
    </xf>
    <xf numFmtId="0" fontId="0" fillId="7" borderId="62" xfId="0" applyFont="1" applyFill="1" applyBorder="1" applyAlignment="1" applyProtection="1">
      <alignment horizontal="center"/>
      <protection locked="0"/>
    </xf>
    <xf numFmtId="0" fontId="0" fillId="7" borderId="63" xfId="0" applyFont="1" applyFill="1" applyBorder="1" applyAlignment="1" applyProtection="1">
      <alignment horizontal="center"/>
      <protection locked="0"/>
    </xf>
    <xf numFmtId="0" fontId="28" fillId="4" borderId="29" xfId="0" applyFont="1" applyFill="1" applyBorder="1" applyAlignment="1" applyProtection="1">
      <alignment horizontal="center" vertical="center"/>
    </xf>
    <xf numFmtId="0" fontId="28" fillId="4" borderId="28" xfId="0" applyFont="1" applyFill="1" applyBorder="1" applyAlignment="1" applyProtection="1">
      <alignment horizontal="center" vertical="center"/>
    </xf>
    <xf numFmtId="0" fontId="28" fillId="4" borderId="8" xfId="0" applyFont="1" applyFill="1" applyBorder="1" applyAlignment="1" applyProtection="1">
      <alignment horizontal="center" vertical="center"/>
    </xf>
    <xf numFmtId="0" fontId="28" fillId="4" borderId="10" xfId="0" applyFont="1" applyFill="1" applyBorder="1" applyAlignment="1" applyProtection="1">
      <alignment horizontal="center" vertical="center"/>
    </xf>
    <xf numFmtId="44" fontId="24" fillId="3" borderId="42" xfId="1" applyFont="1" applyFill="1" applyBorder="1" applyAlignment="1" applyProtection="1">
      <alignment horizontal="center" vertical="center"/>
      <protection locked="0"/>
    </xf>
    <xf numFmtId="44" fontId="24" fillId="3" borderId="16" xfId="1" applyFont="1" applyFill="1" applyBorder="1" applyAlignment="1" applyProtection="1">
      <alignment horizontal="center" vertical="center"/>
      <protection locked="0"/>
    </xf>
    <xf numFmtId="0" fontId="24" fillId="3" borderId="84" xfId="0" applyFont="1" applyFill="1" applyBorder="1" applyAlignment="1" applyProtection="1">
      <alignment horizontal="center" vertical="center"/>
      <protection locked="0"/>
    </xf>
    <xf numFmtId="0" fontId="24" fillId="3" borderId="99" xfId="0" applyFont="1" applyFill="1" applyBorder="1" applyAlignment="1" applyProtection="1">
      <alignment horizontal="center" vertical="center"/>
      <protection locked="0"/>
    </xf>
    <xf numFmtId="0" fontId="37" fillId="4" borderId="73" xfId="0" applyFont="1" applyFill="1" applyBorder="1" applyAlignment="1" applyProtection="1">
      <alignment horizontal="center" vertical="center"/>
    </xf>
    <xf numFmtId="0" fontId="37" fillId="4" borderId="127" xfId="0" applyFont="1" applyFill="1" applyBorder="1" applyAlignment="1" applyProtection="1">
      <alignment horizontal="center" vertical="center"/>
    </xf>
    <xf numFmtId="0" fontId="24" fillId="3" borderId="29" xfId="0" applyFont="1" applyFill="1" applyBorder="1" applyAlignment="1" applyProtection="1">
      <alignment horizontal="center" vertical="center" wrapText="1"/>
      <protection locked="0"/>
    </xf>
    <xf numFmtId="0" fontId="24" fillId="3" borderId="28"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8" fillId="4" borderId="42" xfId="0" applyFont="1" applyFill="1" applyBorder="1" applyAlignment="1" applyProtection="1">
      <alignment horizontal="center" vertical="center"/>
    </xf>
    <xf numFmtId="0" fontId="28" fillId="4" borderId="128" xfId="0" applyFont="1" applyFill="1" applyBorder="1" applyAlignment="1" applyProtection="1">
      <alignment horizontal="center" vertical="center"/>
    </xf>
    <xf numFmtId="44" fontId="24" fillId="3" borderId="128" xfId="1" applyFont="1" applyFill="1" applyBorder="1" applyAlignment="1" applyProtection="1">
      <alignment horizontal="center" vertical="center"/>
      <protection locked="0"/>
    </xf>
    <xf numFmtId="0" fontId="24" fillId="3" borderId="42" xfId="0" applyFont="1" applyFill="1" applyBorder="1" applyAlignment="1" applyProtection="1">
      <alignment horizontal="center" vertical="center"/>
      <protection locked="0"/>
    </xf>
    <xf numFmtId="0" fontId="24" fillId="3" borderId="128" xfId="0" applyFont="1" applyFill="1" applyBorder="1" applyAlignment="1" applyProtection="1">
      <alignment horizontal="center" vertical="center"/>
      <protection locked="0"/>
    </xf>
    <xf numFmtId="0" fontId="37" fillId="4" borderId="87" xfId="0" applyFont="1" applyFill="1" applyBorder="1" applyAlignment="1" applyProtection="1">
      <alignment horizontal="center" vertical="center"/>
    </xf>
    <xf numFmtId="0" fontId="24" fillId="3" borderId="8"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0" fontId="28" fillId="4" borderId="16" xfId="0" applyFont="1" applyFill="1" applyBorder="1" applyAlignment="1" applyProtection="1">
      <alignment horizontal="center" vertical="center"/>
    </xf>
    <xf numFmtId="0" fontId="24" fillId="3" borderId="16"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24" fillId="3" borderId="85" xfId="0" applyFont="1" applyFill="1" applyBorder="1" applyAlignment="1" applyProtection="1">
      <alignment horizontal="center" vertical="center"/>
      <protection locked="0"/>
    </xf>
    <xf numFmtId="0" fontId="24" fillId="3" borderId="86" xfId="0" applyFont="1" applyFill="1" applyBorder="1" applyAlignment="1" applyProtection="1">
      <alignment horizontal="center" vertical="center"/>
      <protection locked="0"/>
    </xf>
    <xf numFmtId="0" fontId="37" fillId="4" borderId="138" xfId="0" applyFont="1" applyFill="1" applyBorder="1" applyAlignment="1" applyProtection="1">
      <alignment horizontal="center" vertical="center"/>
    </xf>
    <xf numFmtId="0" fontId="24" fillId="3" borderId="40" xfId="0" applyFont="1" applyFill="1" applyBorder="1" applyAlignment="1" applyProtection="1">
      <alignment horizontal="center" vertical="center" wrapText="1"/>
      <protection locked="0"/>
    </xf>
    <xf numFmtId="0" fontId="24" fillId="3" borderId="37" xfId="0" applyFont="1" applyFill="1" applyBorder="1" applyAlignment="1" applyProtection="1">
      <alignment horizontal="center" vertical="center" wrapText="1"/>
      <protection locked="0"/>
    </xf>
    <xf numFmtId="0" fontId="28" fillId="4" borderId="24" xfId="0" applyFont="1" applyFill="1" applyBorder="1" applyAlignment="1" applyProtection="1">
      <alignment horizontal="center" vertical="center"/>
    </xf>
    <xf numFmtId="44" fontId="24" fillId="3" borderId="24" xfId="1" applyFont="1" applyFill="1" applyBorder="1" applyAlignment="1" applyProtection="1">
      <alignment horizontal="center" vertical="center"/>
      <protection locked="0"/>
    </xf>
    <xf numFmtId="0" fontId="24" fillId="3" borderId="24" xfId="0" applyFont="1" applyFill="1" applyBorder="1" applyAlignment="1" applyProtection="1">
      <alignment horizontal="center" vertical="center"/>
      <protection locked="0"/>
    </xf>
    <xf numFmtId="0" fontId="28" fillId="4" borderId="40" xfId="0" applyFont="1" applyFill="1" applyBorder="1" applyAlignment="1" applyProtection="1">
      <alignment horizontal="center" vertical="center"/>
    </xf>
    <xf numFmtId="0" fontId="28" fillId="4" borderId="37" xfId="0" applyFont="1" applyFill="1" applyBorder="1" applyAlignment="1" applyProtection="1">
      <alignment horizontal="center" vertical="center"/>
    </xf>
    <xf numFmtId="0" fontId="28" fillId="4" borderId="64" xfId="0" applyFont="1" applyFill="1" applyBorder="1" applyAlignment="1" applyProtection="1">
      <alignment horizontal="center" vertical="center"/>
    </xf>
    <xf numFmtId="0" fontId="28" fillId="4" borderId="38" xfId="0" applyFont="1" applyFill="1" applyBorder="1" applyAlignment="1" applyProtection="1">
      <alignment horizontal="center" vertical="center"/>
    </xf>
    <xf numFmtId="0" fontId="37" fillId="4" borderId="73" xfId="0" applyFont="1" applyFill="1" applyBorder="1" applyAlignment="1" applyProtection="1">
      <alignment horizontal="center" vertical="center" wrapText="1"/>
    </xf>
    <xf numFmtId="0" fontId="37" fillId="4" borderId="138" xfId="0" applyFont="1" applyFill="1" applyBorder="1" applyAlignment="1" applyProtection="1">
      <alignment horizontal="center" vertical="center" wrapText="1"/>
    </xf>
    <xf numFmtId="0" fontId="37" fillId="6" borderId="61" xfId="0" applyFont="1" applyFill="1" applyBorder="1" applyAlignment="1" applyProtection="1">
      <alignment horizontal="center" vertical="center"/>
    </xf>
    <xf numFmtId="0" fontId="37" fillId="6" borderId="62" xfId="0" applyFont="1" applyFill="1" applyBorder="1" applyAlignment="1" applyProtection="1">
      <alignment horizontal="center" vertical="center"/>
    </xf>
    <xf numFmtId="0" fontId="37" fillId="6" borderId="90" xfId="0" applyFont="1" applyFill="1" applyBorder="1" applyAlignment="1" applyProtection="1">
      <alignment horizontal="center" vertical="center"/>
    </xf>
    <xf numFmtId="0" fontId="37" fillId="4" borderId="81" xfId="0" applyFont="1" applyFill="1" applyBorder="1" applyAlignment="1" applyProtection="1">
      <alignment horizontal="center" vertical="center"/>
    </xf>
    <xf numFmtId="0" fontId="37" fillId="4" borderId="111" xfId="0" applyFont="1" applyFill="1" applyBorder="1" applyAlignment="1" applyProtection="1">
      <alignment horizontal="center" vertical="center"/>
    </xf>
    <xf numFmtId="0" fontId="36" fillId="6" borderId="56" xfId="0" applyFont="1" applyFill="1" applyBorder="1" applyAlignment="1" applyProtection="1">
      <alignment horizontal="center" vertical="center"/>
    </xf>
    <xf numFmtId="0" fontId="36" fillId="6" borderId="57" xfId="0" applyFont="1" applyFill="1" applyBorder="1" applyAlignment="1" applyProtection="1">
      <alignment horizontal="center" vertical="center"/>
    </xf>
    <xf numFmtId="0" fontId="36" fillId="6" borderId="58" xfId="0" applyFont="1" applyFill="1" applyBorder="1" applyAlignment="1" applyProtection="1">
      <alignment horizontal="center" vertical="center"/>
    </xf>
    <xf numFmtId="0" fontId="33" fillId="6" borderId="3" xfId="0" applyFont="1" applyFill="1" applyBorder="1" applyAlignment="1" applyProtection="1">
      <alignment horizontal="center" vertical="center"/>
    </xf>
    <xf numFmtId="0" fontId="33" fillId="6" borderId="98" xfId="0" applyFont="1" applyFill="1" applyBorder="1" applyAlignment="1" applyProtection="1">
      <alignment horizontal="center" vertical="center"/>
    </xf>
    <xf numFmtId="0" fontId="33" fillId="6" borderId="5" xfId="0" applyFont="1" applyFill="1" applyBorder="1" applyAlignment="1" applyProtection="1">
      <alignment horizontal="center" vertical="center"/>
    </xf>
    <xf numFmtId="0" fontId="33" fillId="6" borderId="60" xfId="0" applyFont="1" applyFill="1" applyBorder="1" applyAlignment="1" applyProtection="1">
      <alignment horizontal="center" vertical="center"/>
    </xf>
    <xf numFmtId="0" fontId="33" fillId="6" borderId="8" xfId="0" applyFont="1" applyFill="1" applyBorder="1" applyAlignment="1" applyProtection="1">
      <alignment horizontal="center" vertical="center"/>
    </xf>
    <xf numFmtId="0" fontId="33" fillId="6" borderId="88" xfId="0" applyFont="1" applyFill="1" applyBorder="1" applyAlignment="1" applyProtection="1">
      <alignment horizontal="center" vertical="center"/>
    </xf>
    <xf numFmtId="0" fontId="36" fillId="6" borderId="20" xfId="0" applyFont="1" applyFill="1" applyBorder="1" applyAlignment="1" applyProtection="1">
      <alignment horizontal="center" vertical="center"/>
    </xf>
    <xf numFmtId="0" fontId="36" fillId="6" borderId="11" xfId="0" applyFont="1" applyFill="1" applyBorder="1" applyAlignment="1" applyProtection="1">
      <alignment horizontal="center" vertical="center"/>
    </xf>
    <xf numFmtId="0" fontId="37" fillId="4" borderId="68" xfId="0" applyFont="1" applyFill="1" applyBorder="1" applyAlignment="1" applyProtection="1">
      <alignment horizontal="center" vertical="center"/>
    </xf>
    <xf numFmtId="0" fontId="37" fillId="4" borderId="2" xfId="0" applyFont="1" applyFill="1" applyBorder="1" applyAlignment="1" applyProtection="1">
      <alignment horizontal="center" vertical="center"/>
    </xf>
    <xf numFmtId="0" fontId="37" fillId="4" borderId="21" xfId="0" applyFont="1" applyFill="1" applyBorder="1" applyAlignment="1" applyProtection="1">
      <alignment horizontal="center" vertical="center"/>
    </xf>
    <xf numFmtId="0" fontId="49" fillId="6" borderId="84" xfId="0" applyFont="1" applyFill="1" applyBorder="1" applyAlignment="1" applyProtection="1">
      <alignment horizontal="center" vertical="center"/>
      <protection locked="0"/>
    </xf>
    <xf numFmtId="0" fontId="49" fillId="6" borderId="85" xfId="0" applyFont="1" applyFill="1" applyBorder="1" applyAlignment="1" applyProtection="1">
      <alignment horizontal="center" vertical="center"/>
      <protection locked="0"/>
    </xf>
    <xf numFmtId="0" fontId="49" fillId="6" borderId="131"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24" fillId="3" borderId="30"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3" xfId="0" applyFont="1" applyFill="1" applyBorder="1" applyAlignment="1" applyProtection="1">
      <alignment horizontal="center" vertical="center"/>
      <protection locked="0"/>
    </xf>
    <xf numFmtId="0" fontId="37" fillId="6" borderId="70" xfId="0" applyFont="1" applyFill="1" applyBorder="1" applyAlignment="1" applyProtection="1">
      <alignment horizontal="center" vertical="center"/>
      <protection locked="0"/>
    </xf>
    <xf numFmtId="0" fontId="37" fillId="6" borderId="21" xfId="0" applyFont="1" applyFill="1" applyBorder="1" applyAlignment="1" applyProtection="1">
      <alignment horizontal="center" vertical="center"/>
      <protection locked="0"/>
    </xf>
    <xf numFmtId="0" fontId="37" fillId="6" borderId="71" xfId="0" applyFont="1" applyFill="1" applyBorder="1" applyAlignment="1" applyProtection="1">
      <alignment horizontal="center" vertical="center"/>
      <protection locked="0"/>
    </xf>
    <xf numFmtId="0" fontId="37" fillId="4" borderId="69" xfId="0" applyFont="1" applyFill="1" applyBorder="1" applyAlignment="1" applyProtection="1">
      <alignment horizontal="center" vertical="center"/>
    </xf>
    <xf numFmtId="44" fontId="25" fillId="3" borderId="125" xfId="1" applyFont="1" applyFill="1" applyBorder="1" applyAlignment="1" applyProtection="1">
      <alignment horizontal="center" vertical="center" wrapText="1"/>
      <protection locked="0"/>
    </xf>
    <xf numFmtId="44" fontId="25" fillId="3" borderId="89" xfId="1" applyFont="1" applyFill="1" applyBorder="1" applyAlignment="1" applyProtection="1">
      <alignment horizontal="center" vertical="center" wrapText="1"/>
      <protection locked="0"/>
    </xf>
    <xf numFmtId="0" fontId="13" fillId="4" borderId="116" xfId="0" applyFont="1" applyFill="1" applyBorder="1" applyAlignment="1" applyProtection="1">
      <alignment horizontal="center" vertical="center"/>
    </xf>
    <xf numFmtId="0" fontId="13" fillId="4" borderId="124" xfId="0" applyFont="1" applyFill="1" applyBorder="1" applyAlignment="1" applyProtection="1">
      <alignment horizontal="center" vertical="center"/>
    </xf>
    <xf numFmtId="44" fontId="13" fillId="4" borderId="11" xfId="1" applyFont="1" applyFill="1" applyBorder="1" applyAlignment="1" applyProtection="1">
      <alignment horizontal="center" vertical="center" wrapText="1"/>
    </xf>
    <xf numFmtId="44" fontId="13" fillId="4" borderId="71" xfId="1" applyFont="1" applyFill="1" applyBorder="1" applyAlignment="1" applyProtection="1">
      <alignment horizontal="center" vertical="center" wrapText="1"/>
    </xf>
    <xf numFmtId="0" fontId="24" fillId="3" borderId="103" xfId="0" applyFont="1" applyFill="1" applyBorder="1" applyAlignment="1" applyProtection="1">
      <alignment horizontal="center" vertical="center"/>
      <protection locked="0"/>
    </xf>
    <xf numFmtId="2" fontId="24" fillId="3" borderId="12" xfId="0" applyNumberFormat="1" applyFont="1" applyFill="1" applyBorder="1" applyAlignment="1" applyProtection="1">
      <alignment horizontal="center" vertical="center"/>
      <protection locked="0"/>
    </xf>
    <xf numFmtId="9" fontId="24" fillId="3" borderId="12" xfId="0" applyNumberFormat="1" applyFont="1" applyFill="1" applyBorder="1" applyAlignment="1" applyProtection="1">
      <alignment horizontal="center" vertical="center"/>
      <protection locked="0"/>
    </xf>
    <xf numFmtId="0" fontId="39" fillId="6" borderId="11" xfId="4" applyFont="1" applyFill="1" applyBorder="1" applyAlignment="1" applyProtection="1">
      <alignment horizontal="center" vertical="center"/>
    </xf>
    <xf numFmtId="0" fontId="39" fillId="6" borderId="20" xfId="4" applyFont="1" applyFill="1" applyBorder="1" applyAlignment="1" applyProtection="1">
      <alignment horizontal="center" vertical="center"/>
    </xf>
    <xf numFmtId="37" fontId="25" fillId="3" borderId="11" xfId="1" applyNumberFormat="1" applyFont="1" applyFill="1" applyBorder="1" applyAlignment="1" applyProtection="1">
      <alignment horizontal="center" vertical="center"/>
      <protection locked="0"/>
    </xf>
    <xf numFmtId="37" fontId="25" fillId="3" borderId="20" xfId="1" applyNumberFormat="1" applyFont="1" applyFill="1" applyBorder="1" applyAlignment="1" applyProtection="1">
      <alignment horizontal="center" vertical="center"/>
      <protection locked="0"/>
    </xf>
    <xf numFmtId="44" fontId="9" fillId="3" borderId="11" xfId="1" applyFont="1" applyFill="1" applyBorder="1" applyAlignment="1" applyProtection="1">
      <alignment horizontal="center" vertical="center" wrapText="1"/>
      <protection locked="0"/>
    </xf>
    <xf numFmtId="44" fontId="9" fillId="3" borderId="71" xfId="1" applyFont="1" applyFill="1" applyBorder="1" applyAlignment="1" applyProtection="1">
      <alignment horizontal="center" vertical="center" wrapText="1"/>
      <protection locked="0"/>
    </xf>
    <xf numFmtId="0" fontId="30" fillId="4" borderId="68" xfId="0" applyFont="1" applyFill="1" applyBorder="1" applyAlignment="1" applyProtection="1">
      <alignment horizontal="center" vertical="center"/>
    </xf>
    <xf numFmtId="0" fontId="30" fillId="4" borderId="2" xfId="0" applyFont="1" applyFill="1" applyBorder="1" applyAlignment="1" applyProtection="1">
      <alignment horizontal="center" vertical="center"/>
    </xf>
    <xf numFmtId="0" fontId="30" fillId="4" borderId="20" xfId="0" applyFont="1" applyFill="1" applyBorder="1" applyAlignment="1" applyProtection="1">
      <alignment horizontal="center" vertical="center"/>
    </xf>
    <xf numFmtId="0" fontId="30" fillId="6" borderId="11" xfId="0" applyFont="1" applyFill="1" applyBorder="1" applyAlignment="1" applyProtection="1">
      <alignment horizontal="center" vertical="center"/>
    </xf>
    <xf numFmtId="0" fontId="30" fillId="6" borderId="20" xfId="0" applyFont="1" applyFill="1" applyBorder="1" applyAlignment="1" applyProtection="1">
      <alignment horizontal="center" vertical="center"/>
    </xf>
    <xf numFmtId="44" fontId="13" fillId="4" borderId="11" xfId="1" applyFont="1" applyFill="1" applyBorder="1" applyAlignment="1" applyProtection="1">
      <alignment horizontal="center" vertical="center"/>
    </xf>
    <xf numFmtId="44" fontId="13" fillId="4" borderId="20" xfId="1" applyFont="1" applyFill="1" applyBorder="1" applyAlignment="1" applyProtection="1">
      <alignment horizontal="center" vertical="center"/>
    </xf>
    <xf numFmtId="44" fontId="13" fillId="6" borderId="13" xfId="1" applyFont="1" applyFill="1" applyBorder="1" applyAlignment="1" applyProtection="1">
      <alignment horizontal="center" vertical="center" wrapText="1"/>
    </xf>
    <xf numFmtId="44" fontId="13" fillId="6" borderId="19" xfId="1" applyFont="1" applyFill="1" applyBorder="1" applyAlignment="1" applyProtection="1">
      <alignment horizontal="center" vertical="center" wrapText="1"/>
    </xf>
    <xf numFmtId="44" fontId="13" fillId="6" borderId="27" xfId="1" applyFont="1" applyFill="1" applyBorder="1" applyAlignment="1" applyProtection="1">
      <alignment horizontal="center" vertical="center" wrapText="1"/>
    </xf>
    <xf numFmtId="44" fontId="13" fillId="6" borderId="18" xfId="1" applyFont="1" applyFill="1" applyBorder="1" applyAlignment="1" applyProtection="1">
      <alignment horizontal="center" vertical="center" wrapText="1"/>
    </xf>
    <xf numFmtId="44" fontId="13" fillId="4" borderId="71" xfId="1" applyFont="1" applyFill="1" applyBorder="1" applyAlignment="1" applyProtection="1">
      <alignment horizontal="center" vertical="center"/>
    </xf>
    <xf numFmtId="0" fontId="24" fillId="3" borderId="121" xfId="0" applyFont="1" applyFill="1" applyBorder="1" applyAlignment="1" applyProtection="1">
      <alignment horizontal="center" vertical="center"/>
      <protection locked="0"/>
    </xf>
    <xf numFmtId="0" fontId="24" fillId="3" borderId="135" xfId="0" applyFont="1" applyFill="1" applyBorder="1" applyAlignment="1" applyProtection="1">
      <alignment horizontal="center" vertical="center"/>
      <protection locked="0"/>
    </xf>
    <xf numFmtId="0" fontId="25" fillId="3" borderId="108" xfId="0" applyFont="1" applyFill="1" applyBorder="1" applyAlignment="1" applyProtection="1">
      <alignment horizontal="center" vertical="center"/>
      <protection locked="0"/>
    </xf>
    <xf numFmtId="44" fontId="25" fillId="3" borderId="11" xfId="1" applyFont="1" applyFill="1" applyBorder="1" applyAlignment="1" applyProtection="1">
      <alignment horizontal="center" vertical="center"/>
      <protection locked="0"/>
    </xf>
    <xf numFmtId="44" fontId="25" fillId="3" borderId="71" xfId="1" applyFont="1" applyFill="1" applyBorder="1" applyAlignment="1" applyProtection="1">
      <alignment horizontal="center" vertical="center"/>
      <protection locked="0"/>
    </xf>
    <xf numFmtId="0" fontId="30" fillId="4" borderId="116" xfId="0" applyFont="1" applyFill="1" applyBorder="1" applyAlignment="1" applyProtection="1">
      <alignment horizontal="center" vertical="center"/>
    </xf>
    <xf numFmtId="0" fontId="30" fillId="4" borderId="117" xfId="0" applyFont="1" applyFill="1" applyBorder="1" applyAlignment="1" applyProtection="1">
      <alignment horizontal="center" vertical="center"/>
    </xf>
    <xf numFmtId="0" fontId="13" fillId="4" borderId="106" xfId="0" applyFont="1" applyFill="1" applyBorder="1" applyAlignment="1" applyProtection="1">
      <alignment horizontal="center" vertical="center"/>
    </xf>
    <xf numFmtId="37" fontId="25" fillId="3" borderId="27" xfId="1" applyNumberFormat="1" applyFont="1" applyFill="1" applyBorder="1" applyAlignment="1" applyProtection="1">
      <alignment horizontal="center" vertical="center"/>
      <protection locked="0"/>
    </xf>
    <xf numFmtId="37" fontId="25" fillId="3" borderId="75" xfId="1" applyNumberFormat="1" applyFont="1" applyFill="1" applyBorder="1" applyAlignment="1" applyProtection="1">
      <alignment horizontal="center" vertical="center"/>
      <protection locked="0"/>
    </xf>
    <xf numFmtId="44" fontId="13" fillId="6" borderId="22" xfId="1" applyFont="1" applyFill="1" applyBorder="1" applyAlignment="1" applyProtection="1">
      <alignment horizontal="center" vertical="center" wrapText="1"/>
    </xf>
    <xf numFmtId="44" fontId="13" fillId="6" borderId="23" xfId="1" applyFont="1" applyFill="1" applyBorder="1" applyAlignment="1" applyProtection="1">
      <alignment horizontal="center" vertical="center" wrapText="1"/>
    </xf>
    <xf numFmtId="0" fontId="24" fillId="3" borderId="55" xfId="0" applyFont="1" applyFill="1" applyBorder="1" applyAlignment="1" applyProtection="1">
      <alignment horizontal="left" vertical="center"/>
      <protection locked="0"/>
    </xf>
    <xf numFmtId="0" fontId="24" fillId="3" borderId="19" xfId="0" applyFont="1" applyFill="1" applyBorder="1" applyAlignment="1" applyProtection="1">
      <alignment horizontal="left" vertical="center"/>
      <protection locked="0"/>
    </xf>
    <xf numFmtId="0" fontId="24" fillId="3" borderId="22" xfId="0" applyFont="1" applyFill="1" applyBorder="1" applyAlignment="1" applyProtection="1">
      <alignment horizontal="left" vertical="center"/>
      <protection locked="0"/>
    </xf>
    <xf numFmtId="44" fontId="19" fillId="3" borderId="13" xfId="1" applyFont="1" applyFill="1" applyBorder="1" applyAlignment="1" applyProtection="1">
      <alignment horizontal="center" vertical="center"/>
      <protection locked="0"/>
    </xf>
    <xf numFmtId="44" fontId="19" fillId="3" borderId="19" xfId="1" applyFont="1" applyFill="1" applyBorder="1" applyAlignment="1" applyProtection="1">
      <alignment horizontal="center" vertical="center"/>
      <protection locked="0"/>
    </xf>
    <xf numFmtId="44" fontId="19" fillId="3" borderId="72" xfId="1" applyFont="1" applyFill="1" applyBorder="1" applyAlignment="1" applyProtection="1">
      <alignment horizontal="center" vertical="center"/>
      <protection locked="0"/>
    </xf>
    <xf numFmtId="0" fontId="24" fillId="3" borderId="110" xfId="0" applyFont="1" applyFill="1" applyBorder="1" applyAlignment="1" applyProtection="1">
      <alignment horizontal="left" vertical="center"/>
      <protection locked="0"/>
    </xf>
    <xf numFmtId="0" fontId="24" fillId="3" borderId="104" xfId="0" applyFont="1" applyFill="1" applyBorder="1" applyAlignment="1" applyProtection="1">
      <alignment horizontal="left" vertical="center"/>
      <protection locked="0"/>
    </xf>
    <xf numFmtId="44" fontId="19" fillId="3" borderId="104" xfId="1" applyFont="1" applyFill="1" applyBorder="1" applyAlignment="1" applyProtection="1">
      <alignment horizontal="center" vertical="center"/>
      <protection locked="0"/>
    </xf>
    <xf numFmtId="44" fontId="19" fillId="3" borderId="114" xfId="1" applyFont="1" applyFill="1" applyBorder="1" applyAlignment="1" applyProtection="1">
      <alignment horizontal="center" vertical="center"/>
      <protection locked="0"/>
    </xf>
    <xf numFmtId="0" fontId="24" fillId="3" borderId="70" xfId="0" applyFont="1" applyFill="1" applyBorder="1" applyAlignment="1" applyProtection="1">
      <alignment horizontal="left" vertical="center"/>
      <protection locked="0"/>
    </xf>
    <xf numFmtId="0" fontId="24" fillId="3" borderId="21" xfId="0" applyFont="1" applyFill="1" applyBorder="1" applyAlignment="1" applyProtection="1">
      <alignment horizontal="left" vertical="center"/>
      <protection locked="0"/>
    </xf>
    <xf numFmtId="0" fontId="24" fillId="3" borderId="20" xfId="0" applyFont="1" applyFill="1" applyBorder="1" applyAlignment="1" applyProtection="1">
      <alignment horizontal="left" vertical="center"/>
      <protection locked="0"/>
    </xf>
    <xf numFmtId="44" fontId="19" fillId="3" borderId="11" xfId="1" applyFont="1" applyFill="1" applyBorder="1" applyAlignment="1" applyProtection="1">
      <alignment horizontal="center" vertical="center"/>
      <protection locked="0"/>
    </xf>
    <xf numFmtId="44" fontId="19" fillId="3" borderId="21" xfId="1" applyFont="1" applyFill="1" applyBorder="1" applyAlignment="1" applyProtection="1">
      <alignment horizontal="center" vertical="center"/>
      <protection locked="0"/>
    </xf>
    <xf numFmtId="44" fontId="19" fillId="3" borderId="71" xfId="1" applyFont="1" applyFill="1" applyBorder="1" applyAlignment="1" applyProtection="1">
      <alignment horizontal="center" vertical="center"/>
      <protection locked="0"/>
    </xf>
    <xf numFmtId="0" fontId="35" fillId="5" borderId="70" xfId="0" applyFont="1" applyFill="1" applyBorder="1" applyAlignment="1" applyProtection="1">
      <alignment horizontal="left" vertical="center"/>
    </xf>
    <xf numFmtId="0" fontId="35" fillId="5" borderId="21" xfId="0" applyFont="1" applyFill="1" applyBorder="1" applyAlignment="1" applyProtection="1">
      <alignment horizontal="left" vertical="center"/>
    </xf>
    <xf numFmtId="0" fontId="35" fillId="5" borderId="71" xfId="0" applyFont="1" applyFill="1" applyBorder="1" applyAlignment="1" applyProtection="1">
      <alignment horizontal="left" vertical="center"/>
    </xf>
    <xf numFmtId="0" fontId="0" fillId="4" borderId="25" xfId="0" applyFont="1" applyFill="1" applyBorder="1" applyAlignment="1" applyProtection="1">
      <alignment horizontal="center"/>
    </xf>
    <xf numFmtId="0" fontId="0" fillId="4" borderId="27" xfId="0" applyFont="1" applyFill="1" applyBorder="1" applyAlignment="1" applyProtection="1">
      <alignment horizontal="center"/>
    </xf>
    <xf numFmtId="167" fontId="25" fillId="0" borderId="31" xfId="0" applyNumberFormat="1" applyFont="1" applyBorder="1" applyAlignment="1" applyProtection="1">
      <alignment horizontal="center" vertical="center"/>
      <protection locked="0"/>
    </xf>
    <xf numFmtId="167" fontId="25" fillId="0" borderId="12" xfId="0" applyNumberFormat="1" applyFont="1" applyBorder="1" applyAlignment="1" applyProtection="1">
      <alignment horizontal="center" vertical="center"/>
      <protection locked="0"/>
    </xf>
    <xf numFmtId="0" fontId="25" fillId="0" borderId="85" xfId="0" applyFont="1" applyBorder="1" applyAlignment="1" applyProtection="1">
      <alignment horizontal="center" vertical="center"/>
      <protection locked="0"/>
    </xf>
    <xf numFmtId="0" fontId="25" fillId="0" borderId="86" xfId="0" applyFont="1" applyBorder="1" applyAlignment="1" applyProtection="1">
      <alignment horizontal="center" vertical="center"/>
      <protection locked="0"/>
    </xf>
    <xf numFmtId="0" fontId="33" fillId="7" borderId="13" xfId="0" applyFont="1" applyFill="1" applyBorder="1" applyAlignment="1" applyProtection="1">
      <alignment horizontal="center"/>
      <protection locked="0"/>
    </xf>
    <xf numFmtId="0" fontId="33" fillId="7" borderId="19" xfId="0" applyFont="1" applyFill="1" applyBorder="1" applyAlignment="1" applyProtection="1">
      <alignment horizontal="center"/>
      <protection locked="0"/>
    </xf>
    <xf numFmtId="0" fontId="33" fillId="7" borderId="72" xfId="0" applyFont="1" applyFill="1" applyBorder="1" applyAlignment="1" applyProtection="1">
      <alignment horizontal="center"/>
      <protection locked="0"/>
    </xf>
    <xf numFmtId="0" fontId="33" fillId="7" borderId="25" xfId="0" applyFont="1" applyFill="1" applyBorder="1" applyAlignment="1" applyProtection="1">
      <alignment horizontal="center"/>
      <protection locked="0"/>
    </xf>
    <xf numFmtId="0" fontId="33" fillId="7" borderId="0" xfId="0" applyFont="1" applyFill="1" applyBorder="1" applyAlignment="1" applyProtection="1">
      <alignment horizontal="center"/>
      <protection locked="0"/>
    </xf>
    <xf numFmtId="0" fontId="33" fillId="7" borderId="60" xfId="0" applyFont="1" applyFill="1" applyBorder="1" applyAlignment="1" applyProtection="1">
      <alignment horizontal="center"/>
      <protection locked="0"/>
    </xf>
    <xf numFmtId="0" fontId="33" fillId="7" borderId="92" xfId="0" applyFont="1" applyFill="1" applyBorder="1" applyAlignment="1" applyProtection="1">
      <alignment horizontal="center"/>
      <protection locked="0"/>
    </xf>
    <xf numFmtId="0" fontId="33" fillId="7" borderId="62" xfId="0" applyFont="1" applyFill="1" applyBorder="1" applyAlignment="1" applyProtection="1">
      <alignment horizontal="center"/>
      <protection locked="0"/>
    </xf>
    <xf numFmtId="0" fontId="33" fillId="7" borderId="63" xfId="0" applyFont="1" applyFill="1" applyBorder="1" applyAlignment="1" applyProtection="1">
      <alignment horizontal="center"/>
      <protection locked="0"/>
    </xf>
    <xf numFmtId="0" fontId="35" fillId="5" borderId="65" xfId="0" applyFont="1" applyFill="1" applyBorder="1" applyAlignment="1" applyProtection="1">
      <alignment horizontal="left" vertical="center"/>
    </xf>
    <xf numFmtId="0" fontId="35" fillId="5" borderId="66" xfId="0" applyFont="1" applyFill="1" applyBorder="1" applyAlignment="1" applyProtection="1">
      <alignment horizontal="left" vertical="center"/>
    </xf>
    <xf numFmtId="0" fontId="35" fillId="5" borderId="67" xfId="0" applyFont="1" applyFill="1" applyBorder="1" applyAlignment="1" applyProtection="1">
      <alignment horizontal="left" vertical="center"/>
    </xf>
    <xf numFmtId="0" fontId="36" fillId="5" borderId="74" xfId="0" applyFont="1" applyFill="1" applyBorder="1" applyAlignment="1" applyProtection="1">
      <alignment horizontal="center" vertical="center"/>
    </xf>
    <xf numFmtId="0" fontId="36" fillId="5" borderId="18"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0" fontId="16" fillId="6" borderId="47" xfId="0" applyFont="1" applyFill="1" applyBorder="1" applyAlignment="1" applyProtection="1">
      <alignment horizontal="center" vertical="center"/>
    </xf>
    <xf numFmtId="0" fontId="16" fillId="6" borderId="24" xfId="0" applyFont="1" applyFill="1" applyBorder="1" applyAlignment="1" applyProtection="1">
      <alignment horizontal="center" vertical="center"/>
    </xf>
    <xf numFmtId="0" fontId="16" fillId="6" borderId="38" xfId="0" applyFont="1" applyFill="1" applyBorder="1" applyAlignment="1" applyProtection="1">
      <alignment horizontal="center" vertical="center"/>
    </xf>
    <xf numFmtId="0" fontId="0" fillId="6" borderId="0" xfId="0" applyFont="1" applyFill="1" applyBorder="1" applyAlignment="1" applyProtection="1">
      <alignment horizontal="center"/>
    </xf>
    <xf numFmtId="0" fontId="16" fillId="6" borderId="11" xfId="0" applyFont="1" applyFill="1" applyBorder="1" applyAlignment="1" applyProtection="1">
      <alignment horizontal="center" vertical="center"/>
    </xf>
    <xf numFmtId="0" fontId="16" fillId="6" borderId="21" xfId="0" applyFont="1" applyFill="1" applyBorder="1" applyAlignment="1" applyProtection="1">
      <alignment horizontal="center" vertical="center"/>
    </xf>
    <xf numFmtId="0" fontId="16" fillId="6" borderId="71" xfId="0" applyFont="1" applyFill="1" applyBorder="1" applyAlignment="1" applyProtection="1">
      <alignment horizontal="center" vertical="center"/>
    </xf>
    <xf numFmtId="0" fontId="33" fillId="7" borderId="55" xfId="0" applyFont="1" applyFill="1" applyBorder="1" applyAlignment="1" applyProtection="1">
      <alignment horizontal="center"/>
      <protection locked="0"/>
    </xf>
    <xf numFmtId="0" fontId="33" fillId="7" borderId="22" xfId="0" applyFont="1" applyFill="1" applyBorder="1" applyAlignment="1" applyProtection="1">
      <alignment horizontal="center"/>
      <protection locked="0"/>
    </xf>
    <xf numFmtId="0" fontId="33" fillId="7" borderId="59" xfId="0" applyFont="1" applyFill="1" applyBorder="1" applyAlignment="1" applyProtection="1">
      <alignment horizontal="center"/>
      <protection locked="0"/>
    </xf>
    <xf numFmtId="0" fontId="33" fillId="7" borderId="26" xfId="0" applyFont="1" applyFill="1" applyBorder="1" applyAlignment="1" applyProtection="1">
      <alignment horizontal="center"/>
      <protection locked="0"/>
    </xf>
    <xf numFmtId="0" fontId="33" fillId="7" borderId="61" xfId="0" applyFont="1" applyFill="1" applyBorder="1" applyAlignment="1" applyProtection="1">
      <alignment horizontal="center"/>
      <protection locked="0"/>
    </xf>
    <xf numFmtId="0" fontId="33" fillId="7" borderId="80" xfId="0" applyFont="1" applyFill="1" applyBorder="1" applyAlignment="1" applyProtection="1">
      <alignment horizontal="center"/>
      <protection locked="0"/>
    </xf>
    <xf numFmtId="0" fontId="0" fillId="4" borderId="0" xfId="0" applyFont="1" applyFill="1" applyBorder="1" applyAlignment="1" applyProtection="1">
      <alignment horizontal="center"/>
    </xf>
    <xf numFmtId="0" fontId="25" fillId="0" borderId="31"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3" fillId="5" borderId="30" xfId="0" applyFont="1" applyFill="1" applyBorder="1" applyAlignment="1" applyProtection="1">
      <alignment horizontal="center"/>
    </xf>
    <xf numFmtId="0" fontId="33" fillId="5" borderId="31" xfId="0" applyFont="1" applyFill="1" applyBorder="1" applyAlignment="1" applyProtection="1">
      <alignment horizontal="center"/>
    </xf>
    <xf numFmtId="0" fontId="33" fillId="5" borderId="12" xfId="0" applyFont="1" applyFill="1" applyBorder="1" applyAlignment="1" applyProtection="1">
      <alignment horizontal="center"/>
    </xf>
    <xf numFmtId="0" fontId="28" fillId="6" borderId="84" xfId="0" applyFont="1" applyFill="1" applyBorder="1" applyAlignment="1" applyProtection="1">
      <alignment horizontal="center"/>
    </xf>
    <xf numFmtId="0" fontId="28" fillId="6" borderId="85" xfId="0" applyFont="1" applyFill="1" applyBorder="1" applyAlignment="1" applyProtection="1">
      <alignment horizontal="center"/>
    </xf>
    <xf numFmtId="0" fontId="2" fillId="5" borderId="55" xfId="5" applyFont="1" applyFill="1" applyBorder="1" applyAlignment="1" applyProtection="1">
      <alignment horizontal="center"/>
    </xf>
    <xf numFmtId="0" fontId="2" fillId="5" borderId="19" xfId="5" applyFont="1" applyFill="1" applyBorder="1" applyAlignment="1" applyProtection="1">
      <alignment horizontal="center"/>
    </xf>
    <xf numFmtId="0" fontId="2" fillId="5" borderId="22" xfId="5" applyFont="1" applyFill="1" applyBorder="1" applyAlignment="1" applyProtection="1">
      <alignment horizontal="center"/>
    </xf>
    <xf numFmtId="0" fontId="2" fillId="5" borderId="74" xfId="5" applyFont="1" applyFill="1" applyBorder="1" applyAlignment="1" applyProtection="1">
      <alignment horizontal="center"/>
    </xf>
    <xf numFmtId="0" fontId="2" fillId="5" borderId="18" xfId="5" applyFont="1" applyFill="1" applyBorder="1" applyAlignment="1" applyProtection="1">
      <alignment horizontal="center"/>
    </xf>
    <xf numFmtId="0" fontId="2" fillId="5" borderId="23" xfId="5" applyFont="1" applyFill="1" applyBorder="1" applyAlignment="1" applyProtection="1">
      <alignment horizontal="center"/>
    </xf>
    <xf numFmtId="0" fontId="28" fillId="4" borderId="11" xfId="0" applyFont="1" applyFill="1" applyBorder="1" applyAlignment="1" applyProtection="1">
      <alignment horizontal="center" vertical="center"/>
    </xf>
    <xf numFmtId="0" fontId="28" fillId="4" borderId="20" xfId="0" applyFont="1" applyFill="1" applyBorder="1" applyAlignment="1" applyProtection="1">
      <alignment horizontal="center" vertical="center"/>
    </xf>
    <xf numFmtId="0" fontId="25" fillId="3" borderId="55" xfId="0" applyFont="1" applyFill="1" applyBorder="1" applyAlignment="1" applyProtection="1">
      <alignment horizontal="center" vertical="center"/>
      <protection locked="0"/>
    </xf>
    <xf numFmtId="0" fontId="25" fillId="3" borderId="28" xfId="0" applyFont="1" applyFill="1" applyBorder="1" applyAlignment="1" applyProtection="1">
      <alignment horizontal="center" vertical="center"/>
      <protection locked="0"/>
    </xf>
    <xf numFmtId="0" fontId="25" fillId="3" borderId="59"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3" fontId="25" fillId="3" borderId="29" xfId="0" applyNumberFormat="1" applyFont="1" applyFill="1" applyBorder="1" applyAlignment="1" applyProtection="1">
      <alignment horizontal="center" vertical="center"/>
      <protection locked="0"/>
    </xf>
    <xf numFmtId="3" fontId="25" fillId="3" borderId="28" xfId="0" applyNumberFormat="1" applyFont="1" applyFill="1" applyBorder="1" applyAlignment="1" applyProtection="1">
      <alignment horizontal="center" vertical="center"/>
      <protection locked="0"/>
    </xf>
    <xf numFmtId="3" fontId="25" fillId="3" borderId="5" xfId="0" applyNumberFormat="1" applyFont="1" applyFill="1" applyBorder="1" applyAlignment="1" applyProtection="1">
      <alignment horizontal="center" vertical="center"/>
      <protection locked="0"/>
    </xf>
    <xf numFmtId="3" fontId="25" fillId="3" borderId="6" xfId="0" applyNumberFormat="1"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protection locked="0"/>
    </xf>
    <xf numFmtId="0" fontId="13" fillId="7" borderId="19" xfId="0" applyFont="1" applyFill="1" applyBorder="1" applyAlignment="1" applyProtection="1">
      <alignment horizontal="center"/>
      <protection locked="0"/>
    </xf>
    <xf numFmtId="0" fontId="13" fillId="7" borderId="72" xfId="0" applyFont="1" applyFill="1" applyBorder="1" applyAlignment="1" applyProtection="1">
      <alignment horizontal="center"/>
      <protection locked="0"/>
    </xf>
    <xf numFmtId="0" fontId="13" fillId="7" borderId="25" xfId="0" applyFont="1" applyFill="1" applyBorder="1" applyAlignment="1" applyProtection="1">
      <alignment horizontal="center"/>
      <protection locked="0"/>
    </xf>
    <xf numFmtId="0" fontId="13" fillId="7" borderId="0" xfId="0" applyFont="1" applyFill="1" applyBorder="1" applyAlignment="1" applyProtection="1">
      <alignment horizontal="center"/>
      <protection locked="0"/>
    </xf>
    <xf numFmtId="0" fontId="13" fillId="7" borderId="60" xfId="0" applyFont="1" applyFill="1" applyBorder="1" applyAlignment="1" applyProtection="1">
      <alignment horizontal="center"/>
      <protection locked="0"/>
    </xf>
    <xf numFmtId="0" fontId="13" fillId="7" borderId="62" xfId="0" applyFont="1" applyFill="1" applyBorder="1" applyAlignment="1" applyProtection="1">
      <alignment horizontal="center"/>
      <protection locked="0"/>
    </xf>
    <xf numFmtId="0" fontId="13" fillId="7" borderId="63" xfId="0" applyFont="1" applyFill="1" applyBorder="1" applyAlignment="1" applyProtection="1">
      <alignment horizontal="center"/>
      <protection locked="0"/>
    </xf>
    <xf numFmtId="0" fontId="13" fillId="4" borderId="11"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13" fillId="4" borderId="70" xfId="0" applyFont="1" applyFill="1" applyBorder="1" applyAlignment="1" applyProtection="1">
      <alignment horizontal="center" vertical="center"/>
    </xf>
    <xf numFmtId="0" fontId="13" fillId="4" borderId="21" xfId="0" applyFont="1" applyFill="1" applyBorder="1" applyAlignment="1" applyProtection="1">
      <alignment horizontal="center" vertical="center"/>
    </xf>
    <xf numFmtId="0" fontId="36" fillId="6" borderId="13" xfId="0" applyFont="1" applyFill="1" applyBorder="1" applyAlignment="1" applyProtection="1">
      <alignment horizontal="center" vertical="center"/>
    </xf>
    <xf numFmtId="0" fontId="36" fillId="6" borderId="19" xfId="0" applyFont="1" applyFill="1" applyBorder="1" applyAlignment="1" applyProtection="1">
      <alignment horizontal="center" vertical="center"/>
    </xf>
    <xf numFmtId="0" fontId="36" fillId="6" borderId="72" xfId="0" applyFont="1" applyFill="1" applyBorder="1" applyAlignment="1" applyProtection="1">
      <alignment horizontal="center" vertical="center"/>
    </xf>
    <xf numFmtId="0" fontId="36" fillId="6" borderId="27" xfId="0" applyFont="1" applyFill="1" applyBorder="1" applyAlignment="1" applyProtection="1">
      <alignment horizontal="center" vertical="center"/>
    </xf>
    <xf numFmtId="0" fontId="36" fillId="6" borderId="18" xfId="0" applyFont="1" applyFill="1" applyBorder="1" applyAlignment="1" applyProtection="1">
      <alignment horizontal="center" vertical="center"/>
    </xf>
    <xf numFmtId="0" fontId="36" fillId="6" borderId="75" xfId="0" applyFont="1" applyFill="1" applyBorder="1" applyAlignment="1" applyProtection="1">
      <alignment horizontal="center" vertical="center"/>
    </xf>
    <xf numFmtId="0" fontId="28" fillId="4" borderId="0" xfId="0" applyFont="1" applyFill="1" applyBorder="1" applyAlignment="1" applyProtection="1">
      <alignment horizontal="center" vertical="center" wrapText="1"/>
    </xf>
    <xf numFmtId="0" fontId="33" fillId="4" borderId="30" xfId="0" applyFont="1" applyFill="1" applyBorder="1" applyAlignment="1" applyProtection="1">
      <alignment horizontal="center" vertical="center" wrapText="1"/>
    </xf>
    <xf numFmtId="0" fontId="33" fillId="4" borderId="12" xfId="0" applyFont="1" applyFill="1" applyBorder="1" applyAlignment="1" applyProtection="1">
      <alignment horizontal="center" vertical="center" wrapText="1"/>
    </xf>
    <xf numFmtId="0" fontId="31" fillId="3" borderId="30" xfId="0" applyFont="1" applyFill="1" applyBorder="1" applyAlignment="1" applyProtection="1">
      <alignment horizontal="center" vertical="center"/>
      <protection locked="0"/>
    </xf>
    <xf numFmtId="0" fontId="31" fillId="3" borderId="12" xfId="0" applyFont="1" applyFill="1" applyBorder="1" applyAlignment="1" applyProtection="1">
      <alignment horizontal="center" vertical="center"/>
      <protection locked="0"/>
    </xf>
    <xf numFmtId="0" fontId="31" fillId="3" borderId="13" xfId="0" applyFont="1" applyFill="1" applyBorder="1" applyAlignment="1" applyProtection="1">
      <alignment horizontal="center" vertical="center"/>
      <protection locked="0"/>
    </xf>
    <xf numFmtId="0" fontId="31" fillId="3" borderId="27" xfId="0" applyFont="1" applyFill="1" applyBorder="1" applyAlignment="1" applyProtection="1">
      <alignment horizontal="center" vertical="center"/>
      <protection locked="0"/>
    </xf>
    <xf numFmtId="0" fontId="36" fillId="5" borderId="94" xfId="0" applyFont="1" applyFill="1" applyBorder="1" applyAlignment="1" applyProtection="1">
      <alignment horizontal="center" vertical="center"/>
    </xf>
    <xf numFmtId="0" fontId="30" fillId="4" borderId="70" xfId="0" applyFont="1" applyFill="1" applyBorder="1" applyAlignment="1" applyProtection="1">
      <alignment horizontal="center" vertical="center" wrapText="1"/>
    </xf>
    <xf numFmtId="0" fontId="30" fillId="4" borderId="36" xfId="0" applyFont="1" applyFill="1" applyBorder="1" applyAlignment="1" applyProtection="1">
      <alignment horizontal="center" vertical="center" wrapText="1"/>
    </xf>
    <xf numFmtId="0" fontId="28" fillId="4" borderId="40" xfId="0" applyFont="1" applyFill="1" applyBorder="1" applyAlignment="1" applyProtection="1">
      <alignment horizontal="center" vertical="center" wrapText="1"/>
    </xf>
    <xf numFmtId="0" fontId="28" fillId="4" borderId="18" xfId="0" applyFont="1" applyFill="1" applyBorder="1" applyAlignment="1" applyProtection="1">
      <alignment horizontal="center" vertical="center" wrapText="1"/>
    </xf>
    <xf numFmtId="0" fontId="33" fillId="5" borderId="5" xfId="0" applyFont="1" applyFill="1" applyBorder="1" applyAlignment="1" applyProtection="1">
      <alignment horizontal="center"/>
    </xf>
    <xf numFmtId="0" fontId="33" fillId="5" borderId="0" xfId="0" applyFont="1" applyFill="1" applyBorder="1" applyAlignment="1" applyProtection="1">
      <alignment horizontal="center"/>
    </xf>
    <xf numFmtId="0" fontId="31" fillId="3" borderId="102" xfId="0" applyFont="1" applyFill="1" applyBorder="1" applyAlignment="1" applyProtection="1">
      <alignment horizontal="center" vertical="center"/>
      <protection locked="0"/>
    </xf>
    <xf numFmtId="0" fontId="31" fillId="3" borderId="112" xfId="0" applyFont="1" applyFill="1" applyBorder="1" applyAlignment="1" applyProtection="1">
      <alignment horizontal="center" vertical="center"/>
      <protection locked="0"/>
    </xf>
    <xf numFmtId="0" fontId="31" fillId="3" borderId="31" xfId="0" applyFont="1" applyFill="1" applyBorder="1" applyAlignment="1" applyProtection="1">
      <alignment horizontal="center" vertical="center"/>
      <protection locked="0"/>
    </xf>
    <xf numFmtId="0" fontId="36" fillId="5" borderId="55"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2" xfId="0" applyFont="1" applyFill="1" applyBorder="1" applyAlignment="1" applyProtection="1">
      <alignment horizontal="center" vertical="center"/>
    </xf>
    <xf numFmtId="0" fontId="30" fillId="6" borderId="79" xfId="0" applyFont="1" applyFill="1" applyBorder="1" applyAlignment="1" applyProtection="1">
      <alignment horizontal="center" vertical="center" wrapText="1"/>
    </xf>
    <xf numFmtId="0" fontId="30" fillId="6" borderId="94" xfId="0" applyFont="1" applyFill="1" applyBorder="1" applyAlignment="1" applyProtection="1">
      <alignment horizontal="center" vertical="center" wrapText="1"/>
    </xf>
    <xf numFmtId="0" fontId="30" fillId="6" borderId="66" xfId="0" applyFont="1" applyFill="1" applyBorder="1" applyAlignment="1" applyProtection="1">
      <alignment horizontal="center" vertical="center" wrapText="1"/>
    </xf>
    <xf numFmtId="0" fontId="25" fillId="0" borderId="42"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25" fillId="3" borderId="85" xfId="0" applyFont="1" applyFill="1" applyBorder="1" applyAlignment="1" applyProtection="1">
      <alignment horizontal="center" vertical="center"/>
      <protection locked="0"/>
    </xf>
    <xf numFmtId="0" fontId="25" fillId="3" borderId="86" xfId="0" applyFont="1" applyFill="1" applyBorder="1" applyAlignment="1" applyProtection="1">
      <alignment horizontal="center" vertical="center"/>
      <protection locked="0"/>
    </xf>
    <xf numFmtId="0" fontId="13" fillId="4" borderId="68" xfId="0"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25" fillId="3" borderId="102" xfId="0" applyFont="1" applyFill="1" applyBorder="1" applyAlignment="1" applyProtection="1">
      <alignment horizontal="center" vertical="center"/>
      <protection locked="0"/>
    </xf>
    <xf numFmtId="0" fontId="25" fillId="3" borderId="103" xfId="0" applyFont="1" applyFill="1" applyBorder="1" applyAlignment="1" applyProtection="1">
      <alignment horizontal="center" vertical="center"/>
      <protection locked="0"/>
    </xf>
    <xf numFmtId="0" fontId="25" fillId="3" borderId="19" xfId="0" applyFont="1" applyFill="1" applyBorder="1" applyAlignment="1" applyProtection="1">
      <alignment horizontal="center" vertical="center"/>
      <protection locked="0"/>
    </xf>
    <xf numFmtId="0" fontId="25" fillId="3" borderId="18"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protection locked="0"/>
    </xf>
    <xf numFmtId="0" fontId="25" fillId="3" borderId="22" xfId="0" applyFont="1" applyFill="1" applyBorder="1" applyAlignment="1" applyProtection="1">
      <alignment horizontal="center" vertical="center"/>
      <protection locked="0"/>
    </xf>
    <xf numFmtId="0" fontId="25" fillId="3" borderId="27" xfId="0" applyFont="1" applyFill="1" applyBorder="1" applyAlignment="1" applyProtection="1">
      <alignment horizontal="center" vertical="center"/>
      <protection locked="0"/>
    </xf>
    <xf numFmtId="0" fontId="25" fillId="3" borderId="23"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wrapText="1"/>
      <protection locked="0"/>
    </xf>
    <xf numFmtId="0" fontId="25" fillId="3" borderId="28" xfId="0" applyFont="1" applyFill="1" applyBorder="1" applyAlignment="1" applyProtection="1">
      <alignment horizontal="center" vertical="center" wrapText="1"/>
      <protection locked="0"/>
    </xf>
    <xf numFmtId="0" fontId="25" fillId="3" borderId="27"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25" fillId="3" borderId="29" xfId="0" applyFont="1" applyFill="1" applyBorder="1" applyAlignment="1" applyProtection="1">
      <alignment horizontal="center" vertical="center"/>
      <protection locked="0"/>
    </xf>
    <xf numFmtId="0" fontId="25" fillId="3" borderId="40" xfId="0" applyFont="1" applyFill="1" applyBorder="1" applyAlignment="1" applyProtection="1">
      <alignment horizontal="center" vertical="center"/>
      <protection locked="0"/>
    </xf>
    <xf numFmtId="0" fontId="25" fillId="3" borderId="37" xfId="0" applyFont="1" applyFill="1" applyBorder="1" applyAlignment="1" applyProtection="1">
      <alignment horizontal="center" vertical="center"/>
      <protection locked="0"/>
    </xf>
    <xf numFmtId="0" fontId="16" fillId="6" borderId="70" xfId="0" applyFont="1" applyFill="1" applyBorder="1" applyAlignment="1" applyProtection="1">
      <alignment horizontal="left" vertical="center"/>
    </xf>
    <xf numFmtId="0" fontId="16" fillId="6" borderId="21" xfId="0" applyFont="1" applyFill="1" applyBorder="1" applyAlignment="1" applyProtection="1">
      <alignment horizontal="left" vertical="center"/>
    </xf>
    <xf numFmtId="0" fontId="16" fillId="6" borderId="71" xfId="0" applyFont="1" applyFill="1" applyBorder="1" applyAlignment="1" applyProtection="1">
      <alignment horizontal="left" vertical="center"/>
    </xf>
    <xf numFmtId="0" fontId="13" fillId="7" borderId="27" xfId="0" applyFont="1" applyFill="1" applyBorder="1" applyAlignment="1" applyProtection="1">
      <alignment horizontal="center"/>
      <protection locked="0"/>
    </xf>
    <xf numFmtId="0" fontId="13" fillId="7" borderId="18" xfId="0" applyFont="1" applyFill="1" applyBorder="1" applyAlignment="1" applyProtection="1">
      <alignment horizontal="center"/>
      <protection locked="0"/>
    </xf>
    <xf numFmtId="0" fontId="13" fillId="7" borderId="75" xfId="0" applyFont="1" applyFill="1" applyBorder="1" applyAlignment="1" applyProtection="1">
      <alignment horizontal="center"/>
      <protection locked="0"/>
    </xf>
    <xf numFmtId="0" fontId="16" fillId="5" borderId="11" xfId="0" applyFont="1" applyFill="1" applyBorder="1" applyAlignment="1" applyProtection="1">
      <alignment horizontal="center" vertical="center"/>
    </xf>
    <xf numFmtId="0" fontId="16" fillId="5" borderId="21" xfId="0" applyFont="1" applyFill="1" applyBorder="1" applyAlignment="1" applyProtection="1">
      <alignment horizontal="center" vertical="center"/>
    </xf>
    <xf numFmtId="0" fontId="16" fillId="5" borderId="71" xfId="0" applyFont="1" applyFill="1" applyBorder="1" applyAlignment="1" applyProtection="1">
      <alignment horizontal="center" vertical="center"/>
    </xf>
    <xf numFmtId="0" fontId="16" fillId="5" borderId="65" xfId="0" applyFont="1" applyFill="1" applyBorder="1" applyAlignment="1" applyProtection="1">
      <alignment horizontal="left" vertical="center"/>
    </xf>
    <xf numFmtId="0" fontId="16" fillId="5" borderId="66" xfId="0" applyFont="1" applyFill="1" applyBorder="1" applyAlignment="1" applyProtection="1">
      <alignment horizontal="left" vertical="center"/>
    </xf>
    <xf numFmtId="0" fontId="16" fillId="5" borderId="67" xfId="0" applyFont="1" applyFill="1" applyBorder="1" applyAlignment="1" applyProtection="1">
      <alignment horizontal="left" vertical="center"/>
    </xf>
    <xf numFmtId="0" fontId="13" fillId="3" borderId="13" xfId="0" applyFont="1" applyFill="1" applyBorder="1" applyAlignment="1" applyProtection="1">
      <alignment horizontal="center"/>
      <protection locked="0"/>
    </xf>
    <xf numFmtId="0" fontId="13" fillId="3" borderId="19" xfId="0" applyFont="1" applyFill="1" applyBorder="1" applyAlignment="1" applyProtection="1">
      <alignment horizontal="center"/>
      <protection locked="0"/>
    </xf>
    <xf numFmtId="0" fontId="13" fillId="3" borderId="72" xfId="0" applyFont="1" applyFill="1" applyBorder="1" applyAlignment="1" applyProtection="1">
      <alignment horizontal="center"/>
      <protection locked="0"/>
    </xf>
    <xf numFmtId="0" fontId="13" fillId="3" borderId="25"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0" fontId="13" fillId="3" borderId="60" xfId="0" applyFont="1" applyFill="1" applyBorder="1" applyAlignment="1" applyProtection="1">
      <alignment horizontal="center"/>
      <protection locked="0"/>
    </xf>
    <xf numFmtId="0" fontId="13" fillId="3" borderId="62" xfId="0" applyFont="1" applyFill="1" applyBorder="1" applyAlignment="1" applyProtection="1">
      <alignment horizontal="center"/>
      <protection locked="0"/>
    </xf>
    <xf numFmtId="0" fontId="13" fillId="3" borderId="63" xfId="0" applyFont="1" applyFill="1" applyBorder="1" applyAlignment="1" applyProtection="1">
      <alignment horizontal="center"/>
      <protection locked="0"/>
    </xf>
    <xf numFmtId="0" fontId="25" fillId="3" borderId="132" xfId="0" applyFont="1" applyFill="1" applyBorder="1" applyAlignment="1" applyProtection="1">
      <alignment horizontal="center" vertical="center"/>
      <protection locked="0"/>
    </xf>
    <xf numFmtId="0" fontId="25" fillId="3" borderId="119" xfId="0" applyFont="1" applyFill="1" applyBorder="1" applyAlignment="1" applyProtection="1">
      <alignment horizontal="center" vertical="center"/>
      <protection locked="0"/>
    </xf>
    <xf numFmtId="3" fontId="25" fillId="3" borderId="13" xfId="0" applyNumberFormat="1" applyFont="1" applyFill="1" applyBorder="1" applyAlignment="1" applyProtection="1">
      <alignment horizontal="center" vertical="center"/>
      <protection locked="0"/>
    </xf>
    <xf numFmtId="3" fontId="25" fillId="3" borderId="22" xfId="0" applyNumberFormat="1" applyFont="1" applyFill="1" applyBorder="1" applyAlignment="1" applyProtection="1">
      <alignment horizontal="center" vertical="center"/>
      <protection locked="0"/>
    </xf>
    <xf numFmtId="3" fontId="25" fillId="3" borderId="27" xfId="0" applyNumberFormat="1" applyFont="1" applyFill="1" applyBorder="1" applyAlignment="1" applyProtection="1">
      <alignment horizontal="center" vertical="center"/>
      <protection locked="0"/>
    </xf>
    <xf numFmtId="3" fontId="25" fillId="3" borderId="23" xfId="0" applyNumberFormat="1" applyFont="1" applyFill="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3" borderId="71" xfId="0" applyFont="1" applyFill="1" applyBorder="1" applyAlignment="1" applyProtection="1">
      <alignment horizontal="center" vertical="center"/>
      <protection locked="0"/>
    </xf>
    <xf numFmtId="0" fontId="16" fillId="5" borderId="75" xfId="0" applyFont="1" applyFill="1" applyBorder="1" applyAlignment="1" applyProtection="1">
      <alignment horizontal="center" vertical="center"/>
    </xf>
    <xf numFmtId="0" fontId="25" fillId="3" borderId="22" xfId="0" applyFont="1" applyFill="1" applyBorder="1" applyAlignment="1" applyProtection="1">
      <alignment horizontal="center" vertical="center" wrapText="1"/>
      <protection locked="0"/>
    </xf>
    <xf numFmtId="0" fontId="25" fillId="3" borderId="23" xfId="0" applyFont="1" applyFill="1" applyBorder="1" applyAlignment="1" applyProtection="1">
      <alignment horizontal="center" vertical="center" wrapText="1"/>
      <protection locked="0"/>
    </xf>
    <xf numFmtId="0" fontId="13" fillId="4" borderId="30" xfId="0" applyFont="1" applyFill="1" applyBorder="1" applyAlignment="1" applyProtection="1">
      <alignment horizontal="center" vertical="center"/>
    </xf>
    <xf numFmtId="0" fontId="18" fillId="3" borderId="4" xfId="0" applyFont="1" applyFill="1" applyBorder="1" applyAlignment="1" applyProtection="1">
      <alignment horizontal="center"/>
      <protection locked="0"/>
    </xf>
    <xf numFmtId="0" fontId="18" fillId="3" borderId="15" xfId="0" applyFont="1" applyFill="1" applyBorder="1" applyAlignment="1" applyProtection="1">
      <alignment horizontal="center"/>
      <protection locked="0"/>
    </xf>
    <xf numFmtId="0" fontId="9" fillId="4" borderId="11" xfId="0" applyFont="1" applyFill="1" applyBorder="1" applyAlignment="1" applyProtection="1">
      <alignment horizontal="center" vertical="center"/>
    </xf>
    <xf numFmtId="0" fontId="9" fillId="4" borderId="20" xfId="0" applyFont="1" applyFill="1" applyBorder="1" applyAlignment="1" applyProtection="1">
      <alignment horizontal="center" vertical="center"/>
    </xf>
    <xf numFmtId="167" fontId="9" fillId="6" borderId="4" xfId="0" applyNumberFormat="1" applyFont="1" applyFill="1" applyBorder="1" applyAlignment="1" applyProtection="1">
      <alignment horizontal="center" vertical="center"/>
    </xf>
    <xf numFmtId="167" fontId="9" fillId="6" borderId="5" xfId="0" applyNumberFormat="1" applyFont="1" applyFill="1" applyBorder="1" applyAlignment="1" applyProtection="1">
      <alignment horizontal="center" vertical="center"/>
    </xf>
    <xf numFmtId="167" fontId="9" fillId="6" borderId="93" xfId="0" applyNumberFormat="1" applyFont="1" applyFill="1" applyBorder="1" applyAlignment="1" applyProtection="1">
      <alignment horizontal="center" vertical="center"/>
    </xf>
    <xf numFmtId="0" fontId="9" fillId="7" borderId="13" xfId="0" applyFont="1" applyFill="1" applyBorder="1" applyAlignment="1" applyProtection="1">
      <alignment horizontal="center"/>
      <protection locked="0"/>
    </xf>
    <xf numFmtId="0" fontId="9" fillId="7" borderId="19" xfId="0" applyFont="1" applyFill="1" applyBorder="1" applyAlignment="1" applyProtection="1">
      <alignment horizontal="center"/>
      <protection locked="0"/>
    </xf>
    <xf numFmtId="0" fontId="9" fillId="7" borderId="72" xfId="0" applyFont="1" applyFill="1" applyBorder="1" applyAlignment="1" applyProtection="1">
      <alignment horizontal="center"/>
      <protection locked="0"/>
    </xf>
    <xf numFmtId="0" fontId="9" fillId="7" borderId="25" xfId="0" applyFont="1"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0" fontId="9" fillId="7" borderId="60" xfId="0" applyFont="1" applyFill="1" applyBorder="1" applyAlignment="1" applyProtection="1">
      <alignment horizontal="center"/>
      <protection locked="0"/>
    </xf>
    <xf numFmtId="0" fontId="9" fillId="7" borderId="92" xfId="0" applyFont="1" applyFill="1" applyBorder="1" applyAlignment="1" applyProtection="1">
      <alignment horizontal="center"/>
      <protection locked="0"/>
    </xf>
    <xf numFmtId="0" fontId="9" fillId="7" borderId="62" xfId="0" applyFont="1" applyFill="1" applyBorder="1" applyAlignment="1" applyProtection="1">
      <alignment horizontal="center"/>
      <protection locked="0"/>
    </xf>
    <xf numFmtId="0" fontId="9" fillId="7" borderId="63" xfId="0" applyFont="1" applyFill="1" applyBorder="1" applyAlignment="1" applyProtection="1">
      <alignment horizontal="center"/>
      <protection locked="0"/>
    </xf>
    <xf numFmtId="3" fontId="25" fillId="3" borderId="102" xfId="0" applyNumberFormat="1" applyFont="1" applyFill="1" applyBorder="1" applyAlignment="1" applyProtection="1">
      <alignment horizontal="center" vertical="center"/>
      <protection locked="0"/>
    </xf>
    <xf numFmtId="3" fontId="25" fillId="3" borderId="30" xfId="0" applyNumberFormat="1" applyFont="1" applyFill="1" applyBorder="1" applyAlignment="1" applyProtection="1">
      <alignment horizontal="center" vertical="center"/>
      <protection locked="0"/>
    </xf>
    <xf numFmtId="3" fontId="25" fillId="3" borderId="103" xfId="0" applyNumberFormat="1" applyFont="1" applyFill="1" applyBorder="1" applyAlignment="1" applyProtection="1">
      <alignment horizontal="center" vertical="center"/>
      <protection locked="0"/>
    </xf>
    <xf numFmtId="3" fontId="25" fillId="3" borderId="12" xfId="0" applyNumberFormat="1" applyFont="1" applyFill="1" applyBorder="1" applyAlignment="1" applyProtection="1">
      <alignment horizontal="center" vertical="center"/>
      <protection locked="0"/>
    </xf>
    <xf numFmtId="168" fontId="25" fillId="3" borderId="30" xfId="0" applyNumberFormat="1" applyFont="1" applyFill="1" applyBorder="1" applyAlignment="1" applyProtection="1">
      <alignment horizontal="center" vertical="center"/>
      <protection locked="0"/>
    </xf>
    <xf numFmtId="168" fontId="25" fillId="3" borderId="12" xfId="0" applyNumberFormat="1" applyFont="1" applyFill="1" applyBorder="1" applyAlignment="1" applyProtection="1">
      <alignment horizontal="center" vertical="center"/>
      <protection locked="0"/>
    </xf>
    <xf numFmtId="0" fontId="25" fillId="3" borderId="30" xfId="0" applyFont="1" applyFill="1" applyBorder="1" applyAlignment="1" applyProtection="1">
      <alignment horizontal="center" vertical="center"/>
      <protection locked="0"/>
    </xf>
    <xf numFmtId="0" fontId="25" fillId="3" borderId="12" xfId="0" applyFont="1" applyFill="1" applyBorder="1" applyAlignment="1" applyProtection="1">
      <alignment horizontal="center" vertical="center"/>
      <protection locked="0"/>
    </xf>
    <xf numFmtId="0" fontId="13" fillId="6" borderId="59" xfId="0" applyFont="1" applyFill="1" applyBorder="1" applyAlignment="1" applyProtection="1">
      <alignment horizontal="center"/>
    </xf>
    <xf numFmtId="0" fontId="13" fillId="6" borderId="0" xfId="0" applyFont="1" applyFill="1" applyBorder="1" applyAlignment="1" applyProtection="1">
      <alignment horizontal="center"/>
    </xf>
    <xf numFmtId="0" fontId="13" fillId="6" borderId="6" xfId="0" applyFont="1" applyFill="1" applyBorder="1" applyAlignment="1" applyProtection="1">
      <alignment horizontal="center"/>
    </xf>
    <xf numFmtId="0" fontId="13" fillId="6" borderId="61" xfId="0" applyFont="1" applyFill="1" applyBorder="1" applyAlignment="1" applyProtection="1">
      <alignment horizontal="center"/>
    </xf>
    <xf numFmtId="0" fontId="13" fillId="6" borderId="62" xfId="0" applyFont="1" applyFill="1" applyBorder="1" applyAlignment="1" applyProtection="1">
      <alignment horizontal="center"/>
    </xf>
    <xf numFmtId="9" fontId="10" fillId="6" borderId="5" xfId="6" applyFont="1" applyFill="1" applyBorder="1" applyAlignment="1" applyProtection="1">
      <alignment horizontal="center" vertical="center"/>
    </xf>
    <xf numFmtId="9" fontId="10" fillId="6" borderId="0" xfId="6" applyFont="1" applyFill="1" applyBorder="1" applyAlignment="1" applyProtection="1">
      <alignment horizontal="center" vertical="center"/>
    </xf>
    <xf numFmtId="9" fontId="10" fillId="6" borderId="9" xfId="6" applyFont="1" applyFill="1" applyBorder="1" applyAlignment="1" applyProtection="1">
      <alignment horizontal="center" vertical="center"/>
    </xf>
    <xf numFmtId="9" fontId="10" fillId="4" borderId="11" xfId="6" applyFont="1" applyFill="1" applyBorder="1" applyAlignment="1" applyProtection="1">
      <alignment horizontal="left" vertical="center"/>
    </xf>
    <xf numFmtId="9" fontId="10" fillId="4" borderId="20" xfId="6" applyFont="1" applyFill="1" applyBorder="1" applyAlignment="1" applyProtection="1">
      <alignment horizontal="left" vertical="center"/>
    </xf>
    <xf numFmtId="0" fontId="25" fillId="3" borderId="4"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10" fillId="6" borderId="70" xfId="0" applyFont="1" applyFill="1" applyBorder="1" applyAlignment="1" applyProtection="1">
      <alignment horizontal="center" vertical="center"/>
    </xf>
    <xf numFmtId="0" fontId="10" fillId="6" borderId="21"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167" fontId="25" fillId="3" borderId="11" xfId="0" applyNumberFormat="1" applyFont="1" applyFill="1" applyBorder="1" applyAlignment="1" applyProtection="1">
      <alignment horizontal="center" vertical="center"/>
      <protection locked="0"/>
    </xf>
    <xf numFmtId="167" fontId="25" fillId="3" borderId="21" xfId="0" applyNumberFormat="1" applyFont="1" applyFill="1" applyBorder="1" applyAlignment="1" applyProtection="1">
      <alignment horizontal="center" vertical="center"/>
      <protection locked="0"/>
    </xf>
    <xf numFmtId="167" fontId="25" fillId="3" borderId="20" xfId="0" applyNumberFormat="1" applyFont="1" applyFill="1" applyBorder="1" applyAlignment="1" applyProtection="1">
      <alignment horizontal="center" vertical="center"/>
      <protection locked="0"/>
    </xf>
    <xf numFmtId="0" fontId="0" fillId="3" borderId="102" xfId="0" applyFont="1" applyFill="1" applyBorder="1" applyAlignment="1" applyProtection="1">
      <alignment horizontal="center" vertical="center"/>
      <protection locked="0"/>
    </xf>
    <xf numFmtId="0" fontId="0" fillId="3" borderId="103" xfId="0" applyFont="1" applyFill="1" applyBorder="1" applyAlignment="1" applyProtection="1">
      <alignment horizontal="center" vertical="center"/>
      <protection locked="0"/>
    </xf>
    <xf numFmtId="167" fontId="25" fillId="3" borderId="13" xfId="0" applyNumberFormat="1" applyFont="1" applyFill="1" applyBorder="1" applyAlignment="1" applyProtection="1">
      <alignment horizontal="center" vertical="center"/>
      <protection locked="0"/>
    </xf>
    <xf numFmtId="167" fontId="25" fillId="3" borderId="22" xfId="0" applyNumberFormat="1" applyFont="1" applyFill="1" applyBorder="1" applyAlignment="1" applyProtection="1">
      <alignment horizontal="center" vertical="center"/>
      <protection locked="0"/>
    </xf>
    <xf numFmtId="167" fontId="25" fillId="3" borderId="27" xfId="0" applyNumberFormat="1" applyFont="1" applyFill="1" applyBorder="1" applyAlignment="1" applyProtection="1">
      <alignment horizontal="center" vertical="center"/>
      <protection locked="0"/>
    </xf>
    <xf numFmtId="167" fontId="25" fillId="3" borderId="23" xfId="0" applyNumberFormat="1" applyFont="1" applyFill="1" applyBorder="1" applyAlignment="1" applyProtection="1">
      <alignment horizontal="center" vertical="center"/>
      <protection locked="0"/>
    </xf>
    <xf numFmtId="44" fontId="1" fillId="0" borderId="11" xfId="1" applyFont="1" applyBorder="1" applyAlignment="1" applyProtection="1">
      <alignment horizontal="center"/>
      <protection locked="0"/>
    </xf>
    <xf numFmtId="44" fontId="1" fillId="0" borderId="21" xfId="1" applyFont="1" applyBorder="1" applyAlignment="1" applyProtection="1">
      <alignment horizontal="center"/>
      <protection locked="0"/>
    </xf>
    <xf numFmtId="44" fontId="1" fillId="0" borderId="20" xfId="1" applyFont="1" applyBorder="1" applyAlignment="1" applyProtection="1">
      <alignment horizontal="center"/>
      <protection locked="0"/>
    </xf>
    <xf numFmtId="169" fontId="11" fillId="3" borderId="30" xfId="0" applyNumberFormat="1" applyFont="1" applyFill="1" applyBorder="1" applyAlignment="1" applyProtection="1">
      <alignment horizontal="center" vertical="center"/>
      <protection locked="0"/>
    </xf>
    <xf numFmtId="169" fontId="11" fillId="3" borderId="31" xfId="0" applyNumberFormat="1" applyFont="1" applyFill="1" applyBorder="1" applyAlignment="1" applyProtection="1">
      <alignment horizontal="center" vertical="center"/>
      <protection locked="0"/>
    </xf>
    <xf numFmtId="169" fontId="11" fillId="3" borderId="12" xfId="0" applyNumberFormat="1" applyFont="1" applyFill="1" applyBorder="1" applyAlignment="1" applyProtection="1">
      <alignment horizontal="center" vertical="center"/>
      <protection locked="0"/>
    </xf>
    <xf numFmtId="0" fontId="9" fillId="6" borderId="74" xfId="0" applyFont="1" applyFill="1" applyBorder="1" applyAlignment="1" applyProtection="1">
      <alignment horizontal="center"/>
    </xf>
    <xf numFmtId="0" fontId="9" fillId="6" borderId="18" xfId="0" applyFont="1" applyFill="1" applyBorder="1" applyAlignment="1" applyProtection="1">
      <alignment horizontal="center"/>
    </xf>
    <xf numFmtId="0" fontId="9" fillId="6" borderId="23" xfId="0" applyFont="1" applyFill="1" applyBorder="1" applyAlignment="1" applyProtection="1">
      <alignment horizontal="center"/>
    </xf>
    <xf numFmtId="0" fontId="16" fillId="6" borderId="70" xfId="0" applyFont="1" applyFill="1" applyBorder="1" applyAlignment="1" applyProtection="1">
      <alignment horizontal="center" vertical="center"/>
    </xf>
    <xf numFmtId="0" fontId="16" fillId="6" borderId="20" xfId="0" applyFont="1" applyFill="1" applyBorder="1" applyAlignment="1" applyProtection="1">
      <alignment horizontal="center" vertical="center"/>
    </xf>
    <xf numFmtId="0" fontId="10" fillId="4" borderId="55" xfId="0" applyFont="1" applyFill="1" applyBorder="1" applyAlignment="1" applyProtection="1">
      <alignment horizontal="center" vertical="center"/>
    </xf>
    <xf numFmtId="0" fontId="10" fillId="4" borderId="22" xfId="0" applyFont="1" applyFill="1" applyBorder="1" applyAlignment="1" applyProtection="1">
      <alignment horizontal="center" vertical="center"/>
    </xf>
    <xf numFmtId="0" fontId="10" fillId="4" borderId="74"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0" fillId="3" borderId="30"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169" fontId="0" fillId="3" borderId="30" xfId="0" applyNumberFormat="1" applyFont="1" applyFill="1" applyBorder="1" applyAlignment="1" applyProtection="1">
      <alignment horizontal="center" vertical="center"/>
      <protection locked="0"/>
    </xf>
    <xf numFmtId="169" fontId="0" fillId="3" borderId="12" xfId="0" applyNumberFormat="1"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25" fillId="3" borderId="19" xfId="0" applyFont="1" applyFill="1" applyBorder="1" applyAlignment="1" applyProtection="1">
      <alignment horizontal="center" vertical="center" wrapText="1"/>
      <protection locked="0"/>
    </xf>
    <xf numFmtId="0" fontId="25" fillId="3" borderId="18" xfId="0" applyFont="1" applyFill="1" applyBorder="1" applyAlignment="1" applyProtection="1">
      <alignment horizontal="center" vertical="center" wrapText="1"/>
      <protection locked="0"/>
    </xf>
    <xf numFmtId="167" fontId="13" fillId="4" borderId="11" xfId="0" applyNumberFormat="1" applyFont="1" applyFill="1" applyBorder="1" applyAlignment="1" applyProtection="1">
      <alignment horizontal="center" vertical="center"/>
    </xf>
    <xf numFmtId="167" fontId="13" fillId="4" borderId="20" xfId="0" applyNumberFormat="1" applyFont="1" applyFill="1" applyBorder="1" applyAlignment="1" applyProtection="1">
      <alignment horizontal="center" vertical="center"/>
    </xf>
    <xf numFmtId="0" fontId="9" fillId="6" borderId="13" xfId="0" applyFont="1" applyFill="1" applyBorder="1" applyAlignment="1" applyProtection="1">
      <alignment horizontal="center"/>
    </xf>
    <xf numFmtId="0" fontId="9" fillId="6" borderId="22" xfId="0" applyFont="1" applyFill="1" applyBorder="1" applyAlignment="1" applyProtection="1">
      <alignment horizontal="center"/>
    </xf>
    <xf numFmtId="0" fontId="9" fillId="6" borderId="25" xfId="0" applyFont="1" applyFill="1" applyBorder="1" applyAlignment="1" applyProtection="1">
      <alignment horizontal="center"/>
    </xf>
    <xf numFmtId="0" fontId="9" fillId="6" borderId="26" xfId="0" applyFont="1" applyFill="1" applyBorder="1" applyAlignment="1" applyProtection="1">
      <alignment horizontal="center"/>
    </xf>
    <xf numFmtId="0" fontId="18" fillId="3" borderId="2" xfId="0" applyFont="1" applyFill="1" applyBorder="1" applyAlignment="1" applyProtection="1">
      <alignment horizontal="center" vertical="center"/>
      <protection locked="0"/>
    </xf>
    <xf numFmtId="44" fontId="18" fillId="3" borderId="2" xfId="1" applyFont="1" applyFill="1" applyBorder="1" applyAlignment="1" applyProtection="1">
      <alignment horizontal="center"/>
      <protection locked="0"/>
    </xf>
    <xf numFmtId="44" fontId="25" fillId="3" borderId="2" xfId="1" applyFont="1" applyFill="1" applyBorder="1" applyAlignment="1" applyProtection="1">
      <alignment horizontal="center"/>
      <protection locked="0"/>
    </xf>
    <xf numFmtId="0" fontId="9" fillId="6" borderId="59" xfId="0" applyFont="1" applyFill="1" applyBorder="1" applyAlignment="1" applyProtection="1">
      <alignment horizontal="center"/>
    </xf>
    <xf numFmtId="0" fontId="9" fillId="6" borderId="0" xfId="0" applyFont="1" applyFill="1" applyBorder="1" applyAlignment="1" applyProtection="1">
      <alignment horizontal="center"/>
    </xf>
    <xf numFmtId="0" fontId="25" fillId="3" borderId="74"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wrapText="1"/>
      <protection locked="0"/>
    </xf>
    <xf numFmtId="0" fontId="25" fillId="3" borderId="26" xfId="0" applyFont="1" applyFill="1" applyBorder="1" applyAlignment="1" applyProtection="1">
      <alignment horizontal="center" vertical="center" wrapText="1"/>
      <protection locked="0"/>
    </xf>
    <xf numFmtId="167" fontId="9" fillId="6" borderId="13" xfId="0" applyNumberFormat="1" applyFont="1" applyFill="1" applyBorder="1" applyAlignment="1" applyProtection="1">
      <alignment horizontal="center"/>
      <protection locked="0"/>
    </xf>
    <xf numFmtId="167" fontId="9" fillId="6" borderId="22" xfId="0" applyNumberFormat="1" applyFont="1" applyFill="1" applyBorder="1" applyAlignment="1" applyProtection="1">
      <alignment horizontal="center"/>
      <protection locked="0"/>
    </xf>
    <xf numFmtId="167" fontId="9" fillId="6" borderId="25" xfId="0" applyNumberFormat="1" applyFont="1" applyFill="1" applyBorder="1" applyAlignment="1" applyProtection="1">
      <alignment horizontal="center"/>
      <protection locked="0"/>
    </xf>
    <xf numFmtId="167" fontId="9" fillId="6" borderId="26" xfId="0" applyNumberFormat="1" applyFont="1" applyFill="1" applyBorder="1" applyAlignment="1" applyProtection="1">
      <alignment horizontal="center"/>
      <protection locked="0"/>
    </xf>
    <xf numFmtId="0" fontId="13" fillId="4" borderId="69" xfId="0" applyFont="1" applyFill="1" applyBorder="1" applyAlignment="1" applyProtection="1">
      <alignment horizontal="center" vertical="center"/>
    </xf>
    <xf numFmtId="0" fontId="45" fillId="6" borderId="55" xfId="4" applyFont="1" applyFill="1" applyBorder="1" applyAlignment="1" applyProtection="1">
      <alignment horizontal="center" vertical="center" wrapText="1"/>
    </xf>
    <xf numFmtId="0" fontId="45" fillId="6" borderId="19" xfId="4" applyFont="1" applyFill="1" applyBorder="1" applyAlignment="1" applyProtection="1">
      <alignment horizontal="center" vertical="center" wrapText="1"/>
    </xf>
    <xf numFmtId="0" fontId="45" fillId="6" borderId="22" xfId="4" applyFont="1" applyFill="1" applyBorder="1" applyAlignment="1" applyProtection="1">
      <alignment horizontal="center" vertical="center" wrapText="1"/>
    </xf>
    <xf numFmtId="0" fontId="45" fillId="6" borderId="59" xfId="4" applyFont="1" applyFill="1" applyBorder="1" applyAlignment="1" applyProtection="1">
      <alignment horizontal="center" vertical="center" wrapText="1"/>
    </xf>
    <xf numFmtId="0" fontId="45" fillId="6" borderId="0" xfId="4" applyFont="1" applyFill="1" applyBorder="1" applyAlignment="1" applyProtection="1">
      <alignment horizontal="center" vertical="center" wrapText="1"/>
    </xf>
    <xf numFmtId="0" fontId="45" fillId="6" borderId="26" xfId="4" applyFont="1" applyFill="1" applyBorder="1" applyAlignment="1" applyProtection="1">
      <alignment horizontal="center" vertical="center" wrapText="1"/>
    </xf>
    <xf numFmtId="0" fontId="45" fillId="6" borderId="74" xfId="4" applyFont="1" applyFill="1" applyBorder="1" applyAlignment="1" applyProtection="1">
      <alignment horizontal="center" vertical="center" wrapText="1"/>
    </xf>
    <xf numFmtId="0" fontId="45" fillId="6" borderId="18" xfId="4" applyFont="1" applyFill="1" applyBorder="1" applyAlignment="1" applyProtection="1">
      <alignment horizontal="center" vertical="center" wrapText="1"/>
    </xf>
    <xf numFmtId="0" fontId="45" fillId="6" borderId="23" xfId="4" applyFont="1" applyFill="1" applyBorder="1" applyAlignment="1" applyProtection="1">
      <alignment horizontal="center" vertical="center" wrapText="1"/>
    </xf>
    <xf numFmtId="0" fontId="33" fillId="4" borderId="13" xfId="4" applyFont="1" applyFill="1" applyBorder="1" applyAlignment="1" applyProtection="1">
      <alignment horizontal="center" vertical="center" wrapText="1"/>
    </xf>
    <xf numFmtId="0" fontId="33" fillId="4" borderId="22" xfId="4" applyFont="1" applyFill="1" applyBorder="1" applyAlignment="1" applyProtection="1">
      <alignment horizontal="center" vertical="center" wrapText="1"/>
    </xf>
    <xf numFmtId="0" fontId="33" fillId="4" borderId="25" xfId="4" applyFont="1" applyFill="1" applyBorder="1" applyAlignment="1" applyProtection="1">
      <alignment horizontal="center" vertical="center" wrapText="1"/>
    </xf>
    <xf numFmtId="0" fontId="33" fillId="4" borderId="26" xfId="4" applyFont="1" applyFill="1" applyBorder="1" applyAlignment="1" applyProtection="1">
      <alignment horizontal="center" vertical="center" wrapText="1"/>
    </xf>
    <xf numFmtId="0" fontId="33" fillId="4" borderId="27" xfId="4" applyFont="1" applyFill="1" applyBorder="1" applyAlignment="1" applyProtection="1">
      <alignment horizontal="center" vertical="center" wrapText="1"/>
    </xf>
    <xf numFmtId="0" fontId="33" fillId="4" borderId="23" xfId="4" applyFont="1" applyFill="1" applyBorder="1" applyAlignment="1" applyProtection="1">
      <alignment horizontal="center" vertical="center" wrapText="1"/>
    </xf>
    <xf numFmtId="0" fontId="45" fillId="3" borderId="4" xfId="4" applyFont="1" applyFill="1" applyBorder="1" applyAlignment="1" applyProtection="1">
      <alignment horizontal="center" vertical="center" wrapText="1"/>
      <protection locked="0"/>
    </xf>
    <xf numFmtId="0" fontId="45" fillId="3" borderId="122" xfId="4" applyFont="1" applyFill="1" applyBorder="1" applyAlignment="1" applyProtection="1">
      <alignment horizontal="center" vertical="center" wrapText="1"/>
      <protection locked="0"/>
    </xf>
    <xf numFmtId="0" fontId="45" fillId="3" borderId="0" xfId="4" applyFont="1" applyFill="1" applyBorder="1" applyAlignment="1" applyProtection="1">
      <alignment horizontal="center" vertical="center" wrapText="1"/>
      <protection locked="0"/>
    </xf>
    <xf numFmtId="0" fontId="45" fillId="3" borderId="6" xfId="4" applyFont="1" applyFill="1" applyBorder="1" applyAlignment="1" applyProtection="1">
      <alignment horizontal="center" vertical="center" wrapText="1"/>
      <protection locked="0"/>
    </xf>
    <xf numFmtId="0" fontId="45" fillId="3" borderId="9" xfId="4" applyFont="1" applyFill="1" applyBorder="1" applyAlignment="1" applyProtection="1">
      <alignment horizontal="center" vertical="center" wrapText="1"/>
      <protection locked="0"/>
    </xf>
    <xf numFmtId="0" fontId="45" fillId="3" borderId="10" xfId="4" applyFont="1" applyFill="1" applyBorder="1" applyAlignment="1" applyProtection="1">
      <alignment horizontal="center" vertical="center" wrapText="1"/>
      <protection locked="0"/>
    </xf>
    <xf numFmtId="0" fontId="16" fillId="6" borderId="0" xfId="0" applyFont="1" applyFill="1" applyBorder="1" applyAlignment="1" applyProtection="1">
      <alignment horizontal="center" vertical="center"/>
    </xf>
    <xf numFmtId="0" fontId="16" fillId="6" borderId="60" xfId="0" applyFont="1" applyFill="1" applyBorder="1" applyAlignment="1" applyProtection="1">
      <alignment horizontal="center" vertical="center"/>
    </xf>
    <xf numFmtId="0" fontId="10" fillId="4" borderId="2" xfId="0" applyFont="1" applyFill="1" applyBorder="1" applyAlignment="1" applyProtection="1">
      <alignment horizontal="center" wrapText="1"/>
    </xf>
    <xf numFmtId="0" fontId="25" fillId="3" borderId="68"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12" xfId="0" applyFont="1" applyFill="1" applyBorder="1" applyAlignment="1" applyProtection="1">
      <alignment horizontal="center"/>
      <protection locked="0"/>
    </xf>
    <xf numFmtId="0" fontId="25" fillId="3" borderId="11" xfId="0" applyFont="1" applyFill="1" applyBorder="1" applyAlignment="1" applyProtection="1">
      <alignment horizontal="center" vertical="center"/>
      <protection locked="0"/>
    </xf>
    <xf numFmtId="0" fontId="25" fillId="3" borderId="21" xfId="0" applyFont="1" applyFill="1" applyBorder="1" applyAlignment="1" applyProtection="1">
      <alignment horizontal="center" vertical="center"/>
      <protection locked="0"/>
    </xf>
    <xf numFmtId="0" fontId="25" fillId="3" borderId="20" xfId="0" applyFont="1" applyFill="1" applyBorder="1" applyAlignment="1" applyProtection="1">
      <alignment horizontal="center" vertical="center"/>
      <protection locked="0"/>
    </xf>
    <xf numFmtId="3" fontId="25" fillId="3" borderId="2" xfId="0" applyNumberFormat="1" applyFont="1" applyFill="1" applyBorder="1" applyAlignment="1" applyProtection="1">
      <alignment horizontal="center" vertical="center"/>
      <protection locked="0"/>
    </xf>
    <xf numFmtId="9" fontId="25" fillId="3" borderId="2" xfId="6" applyFont="1" applyFill="1" applyBorder="1" applyAlignment="1" applyProtection="1">
      <alignment horizontal="center" vertical="center"/>
      <protection locked="0"/>
    </xf>
    <xf numFmtId="0" fontId="13" fillId="4" borderId="13" xfId="0" applyFont="1" applyFill="1" applyBorder="1" applyAlignment="1" applyProtection="1">
      <alignment horizontal="left" vertical="center"/>
    </xf>
    <xf numFmtId="0" fontId="13" fillId="4" borderId="22" xfId="0" applyFont="1" applyFill="1" applyBorder="1" applyAlignment="1" applyProtection="1">
      <alignment horizontal="left" vertical="center"/>
    </xf>
    <xf numFmtId="0" fontId="13" fillId="4" borderId="27" xfId="0" applyFont="1" applyFill="1" applyBorder="1" applyAlignment="1" applyProtection="1">
      <alignment horizontal="left" vertical="center"/>
    </xf>
    <xf numFmtId="0" fontId="13" fillId="4" borderId="23" xfId="0" applyFont="1" applyFill="1" applyBorder="1" applyAlignment="1" applyProtection="1">
      <alignment horizontal="left" vertical="center"/>
    </xf>
    <xf numFmtId="0" fontId="25" fillId="3" borderId="72" xfId="0" applyFont="1" applyFill="1" applyBorder="1" applyAlignment="1" applyProtection="1">
      <alignment horizontal="center" vertical="center" wrapText="1"/>
      <protection locked="0"/>
    </xf>
    <xf numFmtId="0" fontId="25" fillId="3" borderId="75" xfId="0" applyFont="1" applyFill="1" applyBorder="1" applyAlignment="1" applyProtection="1">
      <alignment horizontal="center" vertical="center" wrapText="1"/>
      <protection locked="0"/>
    </xf>
    <xf numFmtId="0" fontId="13" fillId="4" borderId="68" xfId="0" applyFont="1" applyFill="1" applyBorder="1" applyAlignment="1" applyProtection="1">
      <alignment horizontal="center"/>
    </xf>
    <xf numFmtId="0" fontId="13" fillId="4" borderId="2" xfId="0" applyFont="1" applyFill="1" applyBorder="1" applyAlignment="1" applyProtection="1">
      <alignment horizontal="center"/>
    </xf>
    <xf numFmtId="0" fontId="13" fillId="4" borderId="11" xfId="0" applyFont="1" applyFill="1" applyBorder="1" applyAlignment="1" applyProtection="1">
      <alignment horizontal="center"/>
    </xf>
    <xf numFmtId="0" fontId="13" fillId="4" borderId="20" xfId="0" applyFont="1" applyFill="1" applyBorder="1" applyAlignment="1" applyProtection="1">
      <alignment horizontal="center"/>
    </xf>
    <xf numFmtId="0" fontId="13" fillId="4" borderId="18" xfId="0" applyFont="1" applyFill="1" applyBorder="1" applyAlignment="1" applyProtection="1">
      <alignment horizontal="center" vertical="center"/>
    </xf>
    <xf numFmtId="0" fontId="13" fillId="4" borderId="75" xfId="0" applyFont="1" applyFill="1" applyBorder="1" applyAlignment="1" applyProtection="1">
      <alignment horizontal="center" vertical="center"/>
    </xf>
    <xf numFmtId="0" fontId="13" fillId="4" borderId="11" xfId="0" applyFont="1" applyFill="1" applyBorder="1" applyAlignment="1" applyProtection="1">
      <alignment horizontal="right" vertical="center"/>
    </xf>
    <xf numFmtId="0" fontId="13" fillId="4" borderId="21" xfId="0" applyFont="1" applyFill="1" applyBorder="1" applyAlignment="1" applyProtection="1">
      <alignment horizontal="right" vertical="center"/>
    </xf>
    <xf numFmtId="0" fontId="13" fillId="4" borderId="20" xfId="0" applyFont="1" applyFill="1" applyBorder="1" applyAlignment="1" applyProtection="1">
      <alignment horizontal="right" vertical="center"/>
    </xf>
    <xf numFmtId="0" fontId="13" fillId="4" borderId="35" xfId="0" applyFont="1" applyFill="1" applyBorder="1" applyAlignment="1" applyProtection="1">
      <alignment horizontal="center" vertical="center"/>
    </xf>
    <xf numFmtId="0" fontId="13" fillId="4" borderId="36" xfId="0" applyFont="1" applyFill="1" applyBorder="1" applyAlignment="1" applyProtection="1">
      <alignment horizontal="center" vertical="center"/>
    </xf>
    <xf numFmtId="0" fontId="17" fillId="6" borderId="56" xfId="0" applyFont="1" applyFill="1" applyBorder="1" applyAlignment="1" applyProtection="1">
      <alignment horizontal="center" vertical="center"/>
    </xf>
    <xf numFmtId="0" fontId="17" fillId="6" borderId="57" xfId="0" applyFont="1" applyFill="1" applyBorder="1" applyAlignment="1" applyProtection="1">
      <alignment horizontal="center" vertical="center"/>
    </xf>
    <xf numFmtId="0" fontId="17" fillId="6" borderId="58" xfId="0" applyFont="1" applyFill="1" applyBorder="1" applyAlignment="1" applyProtection="1">
      <alignment horizontal="center" vertical="center"/>
    </xf>
    <xf numFmtId="0" fontId="17" fillId="6" borderId="59"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7" fillId="6" borderId="60" xfId="0" applyFont="1" applyFill="1" applyBorder="1" applyAlignment="1" applyProtection="1">
      <alignment horizontal="center" vertical="center"/>
    </xf>
    <xf numFmtId="0" fontId="17" fillId="6" borderId="70" xfId="0" applyFont="1" applyFill="1" applyBorder="1" applyAlignment="1" applyProtection="1">
      <alignment horizontal="center" vertical="center"/>
    </xf>
    <xf numFmtId="0" fontId="17" fillId="6" borderId="21" xfId="0" applyFont="1" applyFill="1" applyBorder="1" applyAlignment="1" applyProtection="1">
      <alignment horizontal="center" vertical="center"/>
    </xf>
    <xf numFmtId="0" fontId="17" fillId="6" borderId="36" xfId="0" applyFont="1" applyFill="1" applyBorder="1" applyAlignment="1" applyProtection="1">
      <alignment horizontal="center" vertical="center"/>
    </xf>
    <xf numFmtId="0" fontId="13" fillId="4" borderId="13"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10" fillId="5" borderId="70" xfId="0" applyFont="1" applyFill="1" applyBorder="1" applyAlignment="1" applyProtection="1">
      <alignment horizontal="center"/>
    </xf>
    <xf numFmtId="0" fontId="10" fillId="5" borderId="21" xfId="0" applyFont="1" applyFill="1" applyBorder="1" applyAlignment="1" applyProtection="1">
      <alignment horizontal="center"/>
    </xf>
    <xf numFmtId="0" fontId="10" fillId="5" borderId="18" xfId="0" applyFont="1" applyFill="1" applyBorder="1" applyAlignment="1" applyProtection="1">
      <alignment horizontal="center"/>
    </xf>
    <xf numFmtId="0" fontId="10" fillId="5" borderId="20" xfId="0" applyFont="1" applyFill="1" applyBorder="1" applyAlignment="1" applyProtection="1">
      <alignment horizontal="center"/>
    </xf>
    <xf numFmtId="169" fontId="25" fillId="3" borderId="30" xfId="0" applyNumberFormat="1" applyFont="1" applyFill="1" applyBorder="1" applyAlignment="1" applyProtection="1">
      <alignment horizontal="center" vertical="center"/>
      <protection locked="0"/>
    </xf>
    <xf numFmtId="169" fontId="25" fillId="3" borderId="12" xfId="0" applyNumberFormat="1" applyFont="1" applyFill="1" applyBorder="1" applyAlignment="1" applyProtection="1">
      <alignment horizontal="center" vertical="center"/>
      <protection locked="0"/>
    </xf>
    <xf numFmtId="0" fontId="9" fillId="5" borderId="13" xfId="0" applyFont="1" applyFill="1" applyBorder="1" applyAlignment="1" applyProtection="1">
      <alignment horizontal="center"/>
    </xf>
    <xf numFmtId="0" fontId="9" fillId="5" borderId="22" xfId="0" applyFont="1" applyFill="1" applyBorder="1" applyAlignment="1" applyProtection="1">
      <alignment horizontal="center"/>
    </xf>
    <xf numFmtId="0" fontId="9" fillId="5" borderId="25" xfId="0" applyFont="1" applyFill="1" applyBorder="1" applyAlignment="1" applyProtection="1">
      <alignment horizontal="center"/>
    </xf>
    <xf numFmtId="0" fontId="9" fillId="5" borderId="26" xfId="0" applyFont="1" applyFill="1" applyBorder="1" applyAlignment="1" applyProtection="1">
      <alignment horizontal="center"/>
    </xf>
    <xf numFmtId="0" fontId="25" fillId="3" borderId="15" xfId="0" applyFont="1" applyFill="1" applyBorder="1" applyAlignment="1" applyProtection="1">
      <alignment horizontal="center" vertical="center"/>
      <protection locked="0"/>
    </xf>
    <xf numFmtId="167" fontId="9" fillId="5" borderId="4" xfId="0" applyNumberFormat="1" applyFont="1" applyFill="1" applyBorder="1" applyAlignment="1" applyProtection="1">
      <alignment horizontal="center" vertical="center"/>
    </xf>
    <xf numFmtId="167" fontId="9" fillId="5" borderId="5" xfId="0" applyNumberFormat="1" applyFont="1" applyFill="1" applyBorder="1" applyAlignment="1" applyProtection="1">
      <alignment horizontal="center" vertical="center"/>
    </xf>
    <xf numFmtId="167" fontId="9" fillId="5" borderId="93" xfId="0" applyNumberFormat="1" applyFont="1" applyFill="1" applyBorder="1" applyAlignment="1" applyProtection="1">
      <alignment horizontal="center" vertical="center"/>
    </xf>
    <xf numFmtId="0" fontId="9" fillId="5" borderId="74" xfId="0" applyFont="1" applyFill="1" applyBorder="1" applyAlignment="1" applyProtection="1">
      <alignment horizontal="center"/>
    </xf>
    <xf numFmtId="0" fontId="9" fillId="5" borderId="18" xfId="0" applyFont="1" applyFill="1" applyBorder="1" applyAlignment="1" applyProtection="1">
      <alignment horizontal="center"/>
    </xf>
    <xf numFmtId="0" fontId="9" fillId="5" borderId="23" xfId="0" applyFont="1" applyFill="1" applyBorder="1" applyAlignment="1" applyProtection="1">
      <alignment horizontal="center"/>
    </xf>
    <xf numFmtId="0" fontId="9" fillId="5" borderId="59" xfId="0" applyFont="1" applyFill="1" applyBorder="1" applyAlignment="1" applyProtection="1">
      <alignment horizontal="center"/>
    </xf>
    <xf numFmtId="0" fontId="9" fillId="5" borderId="0" xfId="0" applyFont="1" applyFill="1" applyBorder="1" applyAlignment="1" applyProtection="1">
      <alignment horizontal="center"/>
    </xf>
    <xf numFmtId="44" fontId="25" fillId="0" borderId="11" xfId="1" applyFont="1" applyBorder="1" applyAlignment="1" applyProtection="1">
      <alignment horizontal="center" vertical="top"/>
      <protection locked="0"/>
    </xf>
    <xf numFmtId="44" fontId="25" fillId="0" borderId="21" xfId="1" applyFont="1" applyBorder="1" applyAlignment="1" applyProtection="1">
      <alignment horizontal="center" vertical="top"/>
      <protection locked="0"/>
    </xf>
    <xf numFmtId="44" fontId="25" fillId="0" borderId="20" xfId="1" applyFont="1" applyBorder="1" applyAlignment="1" applyProtection="1">
      <alignment horizontal="center" vertical="top"/>
      <protection locked="0"/>
    </xf>
    <xf numFmtId="44" fontId="25" fillId="0" borderId="11" xfId="1" applyFont="1" applyBorder="1" applyAlignment="1" applyProtection="1">
      <alignment horizontal="center" vertical="center"/>
      <protection locked="0"/>
    </xf>
    <xf numFmtId="44" fontId="25" fillId="0" borderId="21" xfId="1" applyFont="1" applyBorder="1" applyAlignment="1" applyProtection="1">
      <alignment horizontal="center" vertical="center"/>
      <protection locked="0"/>
    </xf>
    <xf numFmtId="44" fontId="25" fillId="0" borderId="20" xfId="1" applyFont="1" applyBorder="1" applyAlignment="1" applyProtection="1">
      <alignment horizontal="center" vertical="center"/>
      <protection locked="0"/>
    </xf>
    <xf numFmtId="0" fontId="16" fillId="5" borderId="70" xfId="0" applyFont="1" applyFill="1" applyBorder="1" applyAlignment="1" applyProtection="1">
      <alignment horizontal="center"/>
    </xf>
    <xf numFmtId="0" fontId="16" fillId="5" borderId="21" xfId="0" applyFont="1" applyFill="1" applyBorder="1" applyAlignment="1" applyProtection="1">
      <alignment horizontal="center"/>
    </xf>
    <xf numFmtId="0" fontId="16" fillId="5" borderId="20" xfId="0" applyFont="1" applyFill="1" applyBorder="1" applyAlignment="1" applyProtection="1">
      <alignment horizontal="center"/>
    </xf>
    <xf numFmtId="0" fontId="13" fillId="5" borderId="59" xfId="0" applyFont="1" applyFill="1" applyBorder="1" applyAlignment="1" applyProtection="1">
      <alignment horizontal="center"/>
    </xf>
    <xf numFmtId="0" fontId="13" fillId="5" borderId="0" xfId="0" applyFont="1" applyFill="1" applyBorder="1" applyAlignment="1" applyProtection="1">
      <alignment horizontal="center"/>
    </xf>
    <xf numFmtId="0" fontId="13" fillId="5" borderId="6" xfId="0" applyFont="1" applyFill="1" applyBorder="1" applyAlignment="1" applyProtection="1">
      <alignment horizontal="center"/>
    </xf>
    <xf numFmtId="0" fontId="13" fillId="5" borderId="61" xfId="0" applyFont="1" applyFill="1" applyBorder="1" applyAlignment="1" applyProtection="1">
      <alignment horizontal="center"/>
    </xf>
    <xf numFmtId="0" fontId="13" fillId="5" borderId="62" xfId="0" applyFont="1" applyFill="1" applyBorder="1" applyAlignment="1" applyProtection="1">
      <alignment horizontal="center"/>
    </xf>
    <xf numFmtId="9" fontId="10" fillId="5" borderId="5" xfId="6" applyFont="1" applyFill="1" applyBorder="1" applyAlignment="1" applyProtection="1">
      <alignment horizontal="center" vertical="center"/>
    </xf>
    <xf numFmtId="9" fontId="10" fillId="5" borderId="0" xfId="6" applyFont="1" applyFill="1" applyBorder="1" applyAlignment="1" applyProtection="1">
      <alignment horizontal="center" vertical="center"/>
    </xf>
    <xf numFmtId="9" fontId="10" fillId="5" borderId="9" xfId="6" applyFont="1" applyFill="1" applyBorder="1" applyAlignment="1" applyProtection="1">
      <alignment horizontal="center" vertical="center"/>
    </xf>
    <xf numFmtId="167" fontId="9" fillId="5" borderId="13" xfId="0" applyNumberFormat="1" applyFont="1" applyFill="1" applyBorder="1" applyAlignment="1" applyProtection="1">
      <alignment horizontal="center"/>
      <protection locked="0"/>
    </xf>
    <xf numFmtId="167" fontId="9" fillId="5" borderId="22" xfId="0" applyNumberFormat="1" applyFont="1" applyFill="1" applyBorder="1" applyAlignment="1" applyProtection="1">
      <alignment horizontal="center"/>
      <protection locked="0"/>
    </xf>
    <xf numFmtId="167" fontId="9" fillId="5" borderId="25" xfId="0" applyNumberFormat="1" applyFont="1" applyFill="1" applyBorder="1" applyAlignment="1" applyProtection="1">
      <alignment horizontal="center"/>
      <protection locked="0"/>
    </xf>
    <xf numFmtId="167" fontId="9" fillId="5" borderId="26" xfId="0" applyNumberFormat="1" applyFont="1" applyFill="1" applyBorder="1" applyAlignment="1" applyProtection="1">
      <alignment horizontal="center"/>
      <protection locked="0"/>
    </xf>
    <xf numFmtId="0" fontId="45" fillId="5" borderId="55" xfId="4" applyFont="1" applyFill="1" applyBorder="1" applyAlignment="1" applyProtection="1">
      <alignment horizontal="center" vertical="center" wrapText="1"/>
    </xf>
    <xf numFmtId="0" fontId="45" fillId="5" borderId="19" xfId="4" applyFont="1" applyFill="1" applyBorder="1" applyAlignment="1" applyProtection="1">
      <alignment horizontal="center" vertical="center" wrapText="1"/>
    </xf>
    <xf numFmtId="0" fontId="45" fillId="5" borderId="22" xfId="4" applyFont="1" applyFill="1" applyBorder="1" applyAlignment="1" applyProtection="1">
      <alignment horizontal="center" vertical="center" wrapText="1"/>
    </xf>
    <xf numFmtId="0" fontId="45" fillId="5" borderId="59" xfId="4" applyFont="1" applyFill="1" applyBorder="1" applyAlignment="1" applyProtection="1">
      <alignment horizontal="center" vertical="center" wrapText="1"/>
    </xf>
    <xf numFmtId="0" fontId="45" fillId="5" borderId="0" xfId="4" applyFont="1" applyFill="1" applyBorder="1" applyAlignment="1" applyProtection="1">
      <alignment horizontal="center" vertical="center" wrapText="1"/>
    </xf>
    <xf numFmtId="0" fontId="45" fillId="5" borderId="26" xfId="4" applyFont="1" applyFill="1" applyBorder="1" applyAlignment="1" applyProtection="1">
      <alignment horizontal="center" vertical="center" wrapText="1"/>
    </xf>
    <xf numFmtId="0" fontId="45" fillId="5" borderId="74" xfId="4" applyFont="1" applyFill="1" applyBorder="1" applyAlignment="1" applyProtection="1">
      <alignment horizontal="center" vertical="center" wrapText="1"/>
    </xf>
    <xf numFmtId="0" fontId="45" fillId="5" borderId="18" xfId="4" applyFont="1" applyFill="1" applyBorder="1" applyAlignment="1" applyProtection="1">
      <alignment horizontal="center" vertical="center" wrapText="1"/>
    </xf>
    <xf numFmtId="0" fontId="45" fillId="5" borderId="23" xfId="4" applyFont="1" applyFill="1" applyBorder="1" applyAlignment="1" applyProtection="1">
      <alignment horizontal="center" vertical="center" wrapText="1"/>
    </xf>
    <xf numFmtId="0" fontId="16" fillId="5" borderId="70" xfId="0" applyFont="1" applyFill="1" applyBorder="1" applyAlignment="1" applyProtection="1">
      <alignment horizontal="center" vertical="center"/>
    </xf>
    <xf numFmtId="0" fontId="16" fillId="5" borderId="20"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16" fillId="5" borderId="60"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3" fontId="0" fillId="3" borderId="2" xfId="0" applyNumberFormat="1" applyFont="1" applyFill="1" applyBorder="1" applyAlignment="1" applyProtection="1">
      <alignment horizontal="center" vertical="center"/>
      <protection locked="0"/>
    </xf>
    <xf numFmtId="9" fontId="1" fillId="3" borderId="2" xfId="6"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75"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7" fillId="5" borderId="70" xfId="0" applyFont="1" applyFill="1" applyBorder="1" applyAlignment="1" applyProtection="1">
      <alignment horizontal="center" vertical="center"/>
    </xf>
    <xf numFmtId="0" fontId="17" fillId="5" borderId="21" xfId="0" applyFont="1" applyFill="1" applyBorder="1" applyAlignment="1" applyProtection="1">
      <alignment horizontal="center" vertical="center"/>
    </xf>
    <xf numFmtId="0" fontId="13" fillId="4" borderId="70"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167" fontId="13" fillId="4" borderId="11" xfId="0" applyNumberFormat="1" applyFont="1" applyFill="1" applyBorder="1" applyAlignment="1" applyProtection="1">
      <alignment horizontal="center" vertical="center"/>
      <protection locked="0"/>
    </xf>
    <xf numFmtId="167" fontId="13" fillId="4" borderId="20" xfId="0" applyNumberFormat="1" applyFont="1" applyFill="1" applyBorder="1" applyAlignment="1" applyProtection="1">
      <alignment horizontal="center" vertical="center"/>
      <protection locked="0"/>
    </xf>
    <xf numFmtId="0" fontId="18" fillId="3" borderId="11" xfId="0" applyFont="1" applyFill="1" applyBorder="1" applyAlignment="1" applyProtection="1">
      <alignment horizontal="center"/>
      <protection locked="0"/>
    </xf>
    <xf numFmtId="0" fontId="18" fillId="3" borderId="21" xfId="0" applyFont="1" applyFill="1" applyBorder="1" applyAlignment="1" applyProtection="1">
      <alignment horizontal="center"/>
      <protection locked="0"/>
    </xf>
    <xf numFmtId="0" fontId="18" fillId="3" borderId="20" xfId="0" applyFont="1" applyFill="1" applyBorder="1" applyAlignment="1" applyProtection="1">
      <alignment horizontal="center"/>
      <protection locked="0"/>
    </xf>
    <xf numFmtId="0" fontId="13" fillId="4" borderId="2" xfId="0" applyFont="1" applyFill="1" applyBorder="1" applyAlignment="1" applyProtection="1">
      <alignment horizontal="center" vertical="center"/>
      <protection locked="0"/>
    </xf>
    <xf numFmtId="0" fontId="13" fillId="4" borderId="12" xfId="0" applyFont="1" applyFill="1" applyBorder="1" applyAlignment="1" applyProtection="1">
      <alignment horizontal="center" vertical="center"/>
      <protection locked="0"/>
    </xf>
    <xf numFmtId="167" fontId="9" fillId="6" borderId="30" xfId="0" applyNumberFormat="1" applyFont="1" applyFill="1" applyBorder="1" applyAlignment="1" applyProtection="1">
      <alignment horizontal="center" vertical="center"/>
    </xf>
    <xf numFmtId="167" fontId="9" fillId="6" borderId="31" xfId="0" applyNumberFormat="1" applyFont="1" applyFill="1" applyBorder="1" applyAlignment="1" applyProtection="1">
      <alignment horizontal="center" vertical="center"/>
    </xf>
    <xf numFmtId="167" fontId="9" fillId="6" borderId="120" xfId="0" applyNumberFormat="1" applyFont="1" applyFill="1" applyBorder="1" applyAlignment="1" applyProtection="1">
      <alignment horizontal="center" vertical="center"/>
    </xf>
    <xf numFmtId="0" fontId="10" fillId="4" borderId="55" xfId="0" applyFont="1" applyFill="1" applyBorder="1" applyAlignment="1" applyProtection="1">
      <alignment horizontal="center" vertical="center"/>
      <protection locked="0"/>
    </xf>
    <xf numFmtId="0" fontId="10" fillId="4" borderId="22" xfId="0" applyFont="1" applyFill="1" applyBorder="1" applyAlignment="1" applyProtection="1">
      <alignment horizontal="center" vertical="center"/>
      <protection locked="0"/>
    </xf>
    <xf numFmtId="0" fontId="10" fillId="4" borderId="74" xfId="0" applyFont="1" applyFill="1" applyBorder="1" applyAlignment="1" applyProtection="1">
      <alignment horizontal="center" vertical="center"/>
      <protection locked="0"/>
    </xf>
    <xf numFmtId="0" fontId="10" fillId="4" borderId="23"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3" fillId="6" borderId="55" xfId="0" applyFont="1" applyFill="1" applyBorder="1" applyAlignment="1" applyProtection="1">
      <alignment horizontal="center"/>
    </xf>
    <xf numFmtId="0" fontId="13" fillId="6" borderId="19" xfId="0" applyFont="1" applyFill="1" applyBorder="1" applyAlignment="1" applyProtection="1">
      <alignment horizontal="center"/>
    </xf>
    <xf numFmtId="0" fontId="13" fillId="6" borderId="22" xfId="0" applyFont="1" applyFill="1" applyBorder="1" applyAlignment="1" applyProtection="1">
      <alignment horizontal="center"/>
    </xf>
    <xf numFmtId="0" fontId="13" fillId="6" borderId="26" xfId="0" applyFont="1" applyFill="1" applyBorder="1" applyAlignment="1" applyProtection="1">
      <alignment horizontal="center"/>
    </xf>
    <xf numFmtId="0" fontId="13" fillId="6" borderId="80" xfId="0" applyFont="1" applyFill="1" applyBorder="1" applyAlignment="1" applyProtection="1">
      <alignment horizontal="center"/>
    </xf>
    <xf numFmtId="9" fontId="10" fillId="6" borderId="11" xfId="6" applyFont="1" applyFill="1" applyBorder="1" applyAlignment="1" applyProtection="1">
      <alignment horizontal="center" vertical="center"/>
    </xf>
    <xf numFmtId="9" fontId="10" fillId="6" borderId="21" xfId="6" applyFont="1" applyFill="1" applyBorder="1" applyAlignment="1" applyProtection="1">
      <alignment horizontal="center" vertical="center"/>
    </xf>
    <xf numFmtId="9" fontId="10" fillId="6" borderId="20" xfId="6" applyFont="1" applyFill="1" applyBorder="1" applyAlignment="1" applyProtection="1">
      <alignment horizontal="center" vertical="center"/>
    </xf>
    <xf numFmtId="9" fontId="10" fillId="4" borderId="27" xfId="6" applyFont="1" applyFill="1" applyBorder="1" applyAlignment="1" applyProtection="1">
      <alignment horizontal="left" vertical="center"/>
      <protection locked="0"/>
    </xf>
    <xf numFmtId="9" fontId="10" fillId="4" borderId="23" xfId="6" applyFont="1" applyFill="1" applyBorder="1" applyAlignment="1" applyProtection="1">
      <alignment horizontal="left" vertical="center"/>
      <protection locked="0"/>
    </xf>
    <xf numFmtId="9" fontId="10" fillId="4" borderId="11" xfId="6" applyFont="1" applyFill="1" applyBorder="1" applyAlignment="1" applyProtection="1">
      <alignment horizontal="left" vertical="center"/>
      <protection locked="0"/>
    </xf>
    <xf numFmtId="9" fontId="10" fillId="4" borderId="20" xfId="6" applyFont="1" applyFill="1" applyBorder="1" applyAlignment="1" applyProtection="1">
      <alignment horizontal="left" vertical="center"/>
      <protection locked="0"/>
    </xf>
    <xf numFmtId="0" fontId="13" fillId="4" borderId="13"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0" fillId="3" borderId="55" xfId="0" applyFont="1" applyFill="1" applyBorder="1" applyAlignment="1" applyProtection="1">
      <alignment horizontal="center"/>
      <protection locked="0"/>
    </xf>
    <xf numFmtId="0" fontId="0" fillId="3" borderId="22" xfId="0" applyFont="1" applyFill="1" applyBorder="1" applyAlignment="1" applyProtection="1">
      <alignment horizontal="center"/>
      <protection locked="0"/>
    </xf>
    <xf numFmtId="0" fontId="0" fillId="3" borderId="74" xfId="0" applyFont="1" applyFill="1" applyBorder="1" applyAlignment="1" applyProtection="1">
      <alignment horizontal="center"/>
      <protection locked="0"/>
    </xf>
    <xf numFmtId="0" fontId="0" fillId="3" borderId="23" xfId="0" applyFont="1" applyFill="1" applyBorder="1" applyAlignment="1" applyProtection="1">
      <alignment horizontal="center"/>
      <protection locked="0"/>
    </xf>
    <xf numFmtId="0" fontId="0" fillId="3" borderId="13" xfId="0" applyFont="1" applyFill="1" applyBorder="1" applyAlignment="1" applyProtection="1">
      <alignment horizontal="center"/>
      <protection locked="0"/>
    </xf>
    <xf numFmtId="0" fontId="0" fillId="3" borderId="27" xfId="0" applyFont="1" applyFill="1" applyBorder="1" applyAlignment="1" applyProtection="1">
      <alignment horizontal="center"/>
      <protection locked="0"/>
    </xf>
    <xf numFmtId="0" fontId="19" fillId="3" borderId="13" xfId="0" applyFont="1" applyFill="1" applyBorder="1" applyAlignment="1" applyProtection="1">
      <alignment horizontal="center" vertical="center" wrapText="1"/>
      <protection locked="0"/>
    </xf>
    <xf numFmtId="0" fontId="19" fillId="3" borderId="19" xfId="0" applyFont="1" applyFill="1" applyBorder="1" applyAlignment="1" applyProtection="1">
      <alignment horizontal="center" vertical="center" wrapText="1"/>
      <protection locked="0"/>
    </xf>
    <xf numFmtId="0" fontId="19" fillId="3" borderId="22" xfId="0" applyFont="1" applyFill="1" applyBorder="1" applyAlignment="1" applyProtection="1">
      <alignment horizontal="center" vertical="center" wrapText="1"/>
      <protection locked="0"/>
    </xf>
    <xf numFmtId="0" fontId="19" fillId="3" borderId="27"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19" fillId="3" borderId="26" xfId="0" applyFont="1" applyFill="1" applyBorder="1" applyAlignment="1" applyProtection="1">
      <alignment horizontal="center" vertical="center" wrapText="1"/>
      <protection locked="0"/>
    </xf>
    <xf numFmtId="0" fontId="13" fillId="4" borderId="69" xfId="0" applyFont="1" applyFill="1" applyBorder="1" applyAlignment="1" applyProtection="1">
      <alignment horizontal="center" vertical="center"/>
      <protection locked="0"/>
    </xf>
    <xf numFmtId="0" fontId="33" fillId="4" borderId="13" xfId="4" applyFont="1" applyFill="1" applyBorder="1" applyAlignment="1" applyProtection="1">
      <alignment horizontal="center" vertical="center" wrapText="1"/>
      <protection locked="0"/>
    </xf>
    <xf numFmtId="0" fontId="33" fillId="4" borderId="22" xfId="4" applyFont="1" applyFill="1" applyBorder="1" applyAlignment="1" applyProtection="1">
      <alignment horizontal="center" vertical="center" wrapText="1"/>
      <protection locked="0"/>
    </xf>
    <xf numFmtId="0" fontId="33" fillId="4" borderId="25" xfId="4" applyFont="1" applyFill="1" applyBorder="1" applyAlignment="1" applyProtection="1">
      <alignment horizontal="center" vertical="center" wrapText="1"/>
      <protection locked="0"/>
    </xf>
    <xf numFmtId="0" fontId="33" fillId="4" borderId="26" xfId="4" applyFont="1" applyFill="1" applyBorder="1" applyAlignment="1" applyProtection="1">
      <alignment horizontal="center" vertical="center" wrapText="1"/>
      <protection locked="0"/>
    </xf>
    <xf numFmtId="0" fontId="33" fillId="4" borderId="27" xfId="4" applyFont="1" applyFill="1" applyBorder="1" applyAlignment="1" applyProtection="1">
      <alignment horizontal="center" vertical="center" wrapText="1"/>
      <protection locked="0"/>
    </xf>
    <xf numFmtId="0" fontId="33" fillId="4" borderId="23" xfId="4"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25" fillId="3" borderId="68" xfId="0" applyFont="1" applyFill="1" applyBorder="1" applyAlignment="1" applyProtection="1">
      <alignment horizontal="center"/>
      <protection locked="0"/>
    </xf>
    <xf numFmtId="0" fontId="25" fillId="3" borderId="2" xfId="0" applyFont="1" applyFill="1" applyBorder="1" applyAlignment="1" applyProtection="1">
      <alignment horizontal="center"/>
      <protection locked="0"/>
    </xf>
    <xf numFmtId="0" fontId="13" fillId="4" borderId="13" xfId="0" applyFont="1" applyFill="1" applyBorder="1" applyAlignment="1" applyProtection="1">
      <alignment horizontal="left" vertical="center"/>
      <protection locked="0"/>
    </xf>
    <xf numFmtId="0" fontId="13" fillId="4" borderId="22" xfId="0" applyFont="1" applyFill="1" applyBorder="1" applyAlignment="1" applyProtection="1">
      <alignment horizontal="left" vertical="center"/>
      <protection locked="0"/>
    </xf>
    <xf numFmtId="0" fontId="13" fillId="4" borderId="27" xfId="0" applyFont="1" applyFill="1" applyBorder="1" applyAlignment="1" applyProtection="1">
      <alignment horizontal="left" vertical="center"/>
      <protection locked="0"/>
    </xf>
    <xf numFmtId="0" fontId="13" fillId="4" borderId="23" xfId="0" applyFont="1" applyFill="1" applyBorder="1" applyAlignment="1" applyProtection="1">
      <alignment horizontal="left" vertical="center"/>
      <protection locked="0"/>
    </xf>
    <xf numFmtId="0" fontId="13" fillId="4" borderId="68" xfId="0" applyFont="1" applyFill="1" applyBorder="1" applyAlignment="1" applyProtection="1">
      <alignment horizontal="center" vertical="center"/>
      <protection locked="0"/>
    </xf>
    <xf numFmtId="0" fontId="13" fillId="4" borderId="27" xfId="0" applyFont="1" applyFill="1" applyBorder="1" applyAlignment="1" applyProtection="1">
      <alignment horizontal="center" vertical="center"/>
      <protection locked="0"/>
    </xf>
    <xf numFmtId="0" fontId="13" fillId="4" borderId="18" xfId="0" applyFont="1" applyFill="1" applyBorder="1" applyAlignment="1" applyProtection="1">
      <alignment horizontal="center" vertical="center"/>
      <protection locked="0"/>
    </xf>
    <xf numFmtId="0" fontId="13" fillId="4" borderId="75" xfId="0" applyFont="1" applyFill="1" applyBorder="1" applyAlignment="1" applyProtection="1">
      <alignment horizontal="center" vertical="center"/>
      <protection locked="0"/>
    </xf>
    <xf numFmtId="0" fontId="13" fillId="4" borderId="11" xfId="0" applyFont="1" applyFill="1" applyBorder="1" applyAlignment="1" applyProtection="1">
      <alignment horizontal="right" vertical="center"/>
      <protection locked="0"/>
    </xf>
    <xf numFmtId="0" fontId="13" fillId="4" borderId="21" xfId="0" applyFont="1" applyFill="1" applyBorder="1" applyAlignment="1" applyProtection="1">
      <alignment horizontal="right" vertical="center"/>
      <protection locked="0"/>
    </xf>
    <xf numFmtId="0" fontId="13" fillId="4" borderId="20" xfId="0" applyFont="1" applyFill="1" applyBorder="1" applyAlignment="1" applyProtection="1">
      <alignment horizontal="right" vertical="center"/>
      <protection locked="0"/>
    </xf>
    <xf numFmtId="0" fontId="25" fillId="3" borderId="54" xfId="0" applyFont="1" applyFill="1" applyBorder="1" applyAlignment="1" applyProtection="1">
      <alignment horizontal="center" vertical="center"/>
      <protection locked="0"/>
    </xf>
    <xf numFmtId="0" fontId="25" fillId="3" borderId="53" xfId="0" applyFont="1" applyFill="1" applyBorder="1" applyAlignment="1" applyProtection="1">
      <alignment horizontal="center" vertical="center"/>
      <protection locked="0"/>
    </xf>
    <xf numFmtId="0" fontId="10" fillId="5" borderId="70" xfId="0" applyFont="1" applyFill="1" applyBorder="1" applyAlignment="1" applyProtection="1">
      <alignment horizontal="center" vertical="center"/>
    </xf>
    <xf numFmtId="0" fontId="10" fillId="5" borderId="21" xfId="0" applyFont="1" applyFill="1" applyBorder="1" applyAlignment="1" applyProtection="1">
      <alignment horizontal="center" vertical="center"/>
    </xf>
    <xf numFmtId="0" fontId="10" fillId="5" borderId="20" xfId="0" applyFont="1" applyFill="1" applyBorder="1" applyAlignment="1" applyProtection="1">
      <alignment horizontal="center" vertical="center"/>
    </xf>
    <xf numFmtId="0" fontId="18" fillId="3" borderId="4" xfId="0" applyFont="1" applyFill="1" applyBorder="1" applyAlignment="1" applyProtection="1">
      <alignment horizontal="center" vertical="center"/>
      <protection locked="0"/>
    </xf>
    <xf numFmtId="0" fontId="18" fillId="3" borderId="39" xfId="0" applyFont="1" applyFill="1" applyBorder="1" applyAlignment="1" applyProtection="1">
      <alignment horizontal="center" vertical="center"/>
      <protection locked="0"/>
    </xf>
    <xf numFmtId="167" fontId="9" fillId="5" borderId="54" xfId="0" applyNumberFormat="1" applyFont="1" applyFill="1" applyBorder="1" applyAlignment="1" applyProtection="1">
      <alignment horizontal="center" vertical="center"/>
    </xf>
    <xf numFmtId="167" fontId="9" fillId="5" borderId="43" xfId="0" applyNumberFormat="1" applyFont="1" applyFill="1" applyBorder="1" applyAlignment="1" applyProtection="1">
      <alignment horizontal="center" vertical="center"/>
    </xf>
    <xf numFmtId="167" fontId="9" fillId="5" borderId="91" xfId="0" applyNumberFormat="1" applyFont="1" applyFill="1" applyBorder="1" applyAlignment="1" applyProtection="1">
      <alignment horizontal="center" vertical="center"/>
    </xf>
    <xf numFmtId="44" fontId="0" fillId="0" borderId="11" xfId="1" applyFont="1" applyBorder="1" applyAlignment="1" applyProtection="1">
      <alignment horizontal="center"/>
      <protection locked="0"/>
    </xf>
    <xf numFmtId="44" fontId="0" fillId="0" borderId="21" xfId="1" applyFont="1" applyBorder="1" applyAlignment="1" applyProtection="1">
      <alignment horizontal="center"/>
      <protection locked="0"/>
    </xf>
    <xf numFmtId="44" fontId="0" fillId="0" borderId="20" xfId="1" applyFont="1" applyBorder="1" applyAlignment="1" applyProtection="1">
      <alignment horizontal="center"/>
      <protection locked="0"/>
    </xf>
    <xf numFmtId="44" fontId="25" fillId="0" borderId="11" xfId="1" applyFont="1" applyBorder="1" applyAlignment="1" applyProtection="1">
      <alignment horizontal="center"/>
      <protection locked="0"/>
    </xf>
    <xf numFmtId="44" fontId="25" fillId="0" borderId="21" xfId="1" applyFont="1" applyBorder="1" applyAlignment="1" applyProtection="1">
      <alignment horizontal="center"/>
      <protection locked="0"/>
    </xf>
    <xf numFmtId="44" fontId="25" fillId="0" borderId="20" xfId="1" applyFont="1" applyBorder="1" applyAlignment="1" applyProtection="1">
      <alignment horizontal="center"/>
      <protection locked="0"/>
    </xf>
    <xf numFmtId="9" fontId="10" fillId="5" borderId="53" xfId="6" applyFont="1" applyFill="1" applyBorder="1" applyAlignment="1" applyProtection="1">
      <alignment horizontal="center" vertical="center"/>
    </xf>
    <xf numFmtId="0" fontId="16" fillId="5" borderId="18" xfId="0" applyFont="1" applyFill="1" applyBorder="1" applyAlignment="1" applyProtection="1">
      <alignment horizontal="center" vertical="center"/>
    </xf>
    <xf numFmtId="0" fontId="16" fillId="5" borderId="23" xfId="0" applyFont="1" applyFill="1" applyBorder="1" applyAlignment="1" applyProtection="1">
      <alignment horizontal="center" vertical="center"/>
    </xf>
    <xf numFmtId="0" fontId="25" fillId="3" borderId="103" xfId="0" applyFont="1" applyFill="1" applyBorder="1" applyAlignment="1" applyProtection="1">
      <alignment horizontal="center"/>
      <protection locked="0"/>
    </xf>
    <xf numFmtId="0" fontId="25" fillId="3" borderId="27" xfId="0" applyFont="1" applyFill="1" applyBorder="1" applyAlignment="1" applyProtection="1">
      <alignment horizontal="center"/>
      <protection locked="0"/>
    </xf>
    <xf numFmtId="9" fontId="25" fillId="3" borderId="12" xfId="6" applyFont="1" applyFill="1" applyBorder="1" applyAlignment="1" applyProtection="1">
      <alignment horizontal="center" vertical="center"/>
      <protection locked="0"/>
    </xf>
    <xf numFmtId="0" fontId="9" fillId="5" borderId="70" xfId="0" applyFont="1" applyFill="1" applyBorder="1" applyAlignment="1" applyProtection="1">
      <alignment horizontal="center"/>
    </xf>
    <xf numFmtId="0" fontId="9" fillId="5" borderId="21" xfId="0" applyFont="1" applyFill="1" applyBorder="1" applyAlignment="1" applyProtection="1">
      <alignment horizontal="center"/>
    </xf>
    <xf numFmtId="0" fontId="9" fillId="5" borderId="20" xfId="0" applyFont="1" applyFill="1" applyBorder="1" applyAlignment="1" applyProtection="1">
      <alignment horizontal="center"/>
    </xf>
    <xf numFmtId="0" fontId="13" fillId="4" borderId="25" xfId="0" applyFont="1" applyFill="1" applyBorder="1" applyAlignment="1" applyProtection="1">
      <alignment horizontal="left" vertical="center"/>
    </xf>
    <xf numFmtId="0" fontId="13" fillId="4" borderId="26" xfId="0" applyFont="1" applyFill="1" applyBorder="1" applyAlignment="1" applyProtection="1">
      <alignment horizontal="left" vertical="center"/>
    </xf>
    <xf numFmtId="0" fontId="25" fillId="3" borderId="25" xfId="0" applyFont="1" applyFill="1" applyBorder="1" applyAlignment="1" applyProtection="1">
      <alignment horizontal="center" vertical="center" wrapText="1"/>
      <protection locked="0"/>
    </xf>
    <xf numFmtId="0" fontId="25" fillId="3" borderId="60" xfId="0" applyFont="1" applyFill="1" applyBorder="1" applyAlignment="1" applyProtection="1">
      <alignment horizontal="center" vertical="center" wrapText="1"/>
      <protection locked="0"/>
    </xf>
    <xf numFmtId="0" fontId="2" fillId="7" borderId="59" xfId="0" applyFont="1" applyFill="1" applyBorder="1" applyAlignment="1" applyProtection="1">
      <alignment horizontal="center"/>
      <protection locked="0"/>
    </xf>
    <xf numFmtId="0" fontId="2" fillId="7" borderId="0" xfId="0" applyFont="1" applyFill="1" applyBorder="1" applyAlignment="1" applyProtection="1">
      <alignment horizontal="center"/>
      <protection locked="0"/>
    </xf>
    <xf numFmtId="0" fontId="2" fillId="7" borderId="60" xfId="0" applyFont="1" applyFill="1" applyBorder="1" applyAlignment="1" applyProtection="1">
      <alignment horizontal="center"/>
      <protection locked="0"/>
    </xf>
    <xf numFmtId="0" fontId="2" fillId="7" borderId="61" xfId="0" applyFont="1" applyFill="1" applyBorder="1" applyAlignment="1" applyProtection="1">
      <alignment horizontal="center"/>
      <protection locked="0"/>
    </xf>
    <xf numFmtId="0" fontId="2" fillId="7" borderId="62" xfId="0" applyFont="1" applyFill="1" applyBorder="1" applyAlignment="1" applyProtection="1">
      <alignment horizontal="center"/>
      <protection locked="0"/>
    </xf>
    <xf numFmtId="0" fontId="2" fillId="7" borderId="63" xfId="0" applyFont="1" applyFill="1" applyBorder="1" applyAlignment="1" applyProtection="1">
      <alignment horizontal="center"/>
      <protection locked="0"/>
    </xf>
    <xf numFmtId="0" fontId="24" fillId="3" borderId="12" xfId="0" applyFont="1" applyFill="1" applyBorder="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0" fontId="17" fillId="5" borderId="56" xfId="0" applyFont="1" applyFill="1" applyBorder="1" applyAlignment="1" applyProtection="1">
      <alignment horizontal="center" vertical="center"/>
    </xf>
    <xf numFmtId="0" fontId="17" fillId="5" borderId="57" xfId="0" applyFont="1" applyFill="1" applyBorder="1" applyAlignment="1" applyProtection="1">
      <alignment horizontal="center" vertical="center"/>
    </xf>
    <xf numFmtId="0" fontId="17" fillId="5" borderId="58" xfId="0" applyFont="1" applyFill="1" applyBorder="1" applyAlignment="1" applyProtection="1">
      <alignment horizontal="center" vertical="center"/>
    </xf>
    <xf numFmtId="0" fontId="17" fillId="5" borderId="59"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60" xfId="0" applyFont="1" applyFill="1" applyBorder="1" applyAlignment="1" applyProtection="1">
      <alignment horizontal="center" vertical="center"/>
    </xf>
    <xf numFmtId="0" fontId="17" fillId="5" borderId="74"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75" xfId="0" applyFont="1" applyFill="1" applyBorder="1" applyAlignment="1" applyProtection="1">
      <alignment horizontal="center" vertical="center"/>
    </xf>
    <xf numFmtId="0" fontId="0" fillId="6" borderId="55" xfId="0" applyFont="1" applyFill="1" applyBorder="1" applyAlignment="1" applyProtection="1">
      <alignment horizontal="center"/>
      <protection locked="0"/>
    </xf>
    <xf numFmtId="0" fontId="0" fillId="6" borderId="59" xfId="0" applyFont="1" applyFill="1" applyBorder="1" applyAlignment="1" applyProtection="1">
      <alignment horizontal="center"/>
      <protection locked="0"/>
    </xf>
    <xf numFmtId="0" fontId="0" fillId="6" borderId="74" xfId="0" applyFont="1" applyFill="1" applyBorder="1" applyAlignment="1" applyProtection="1">
      <alignment horizontal="center"/>
      <protection locked="0"/>
    </xf>
    <xf numFmtId="0" fontId="28" fillId="4" borderId="2" xfId="0"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0" fillId="6" borderId="72" xfId="0" applyFont="1" applyFill="1" applyBorder="1" applyAlignment="1" applyProtection="1">
      <alignment horizontal="center"/>
      <protection locked="0"/>
    </xf>
    <xf numFmtId="0" fontId="0" fillId="6" borderId="85" xfId="0" applyFont="1" applyFill="1" applyBorder="1" applyAlignment="1" applyProtection="1">
      <alignment horizontal="center"/>
      <protection locked="0"/>
    </xf>
    <xf numFmtId="0" fontId="0" fillId="6" borderId="86" xfId="0" applyFont="1" applyFill="1" applyBorder="1" applyAlignment="1" applyProtection="1">
      <alignment horizontal="center"/>
      <protection locked="0"/>
    </xf>
    <xf numFmtId="0" fontId="25" fillId="3" borderId="72" xfId="0" applyFont="1" applyFill="1" applyBorder="1" applyAlignment="1" applyProtection="1">
      <alignment horizontal="center" vertical="center"/>
      <protection locked="0"/>
    </xf>
    <xf numFmtId="0" fontId="25" fillId="3" borderId="75" xfId="0" applyFont="1" applyFill="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33" fillId="6" borderId="59" xfId="0" applyFont="1" applyFill="1" applyBorder="1" applyAlignment="1" applyProtection="1">
      <alignment horizontal="center" vertical="center"/>
    </xf>
    <xf numFmtId="0" fontId="33" fillId="6" borderId="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28" fillId="4" borderId="69" xfId="0" applyFont="1" applyFill="1" applyBorder="1" applyAlignment="1" applyProtection="1">
      <alignment horizontal="center" vertical="center"/>
    </xf>
    <xf numFmtId="0" fontId="28" fillId="4" borderId="68" xfId="0" applyFont="1" applyFill="1" applyBorder="1" applyAlignment="1" applyProtection="1">
      <alignment horizontal="center" vertical="center"/>
    </xf>
    <xf numFmtId="0" fontId="0" fillId="3" borderId="0"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25" fillId="3" borderId="17" xfId="0" applyFont="1" applyFill="1" applyBorder="1" applyAlignment="1" applyProtection="1">
      <alignment horizontal="center" vertical="center"/>
      <protection locked="0"/>
    </xf>
    <xf numFmtId="0" fontId="25" fillId="3" borderId="89" xfId="0" applyFont="1" applyFill="1" applyBorder="1" applyAlignment="1" applyProtection="1">
      <alignment horizontal="center" vertical="center"/>
      <protection locked="0"/>
    </xf>
    <xf numFmtId="0" fontId="10" fillId="7" borderId="59" xfId="0" applyFont="1" applyFill="1" applyBorder="1" applyAlignment="1" applyProtection="1">
      <alignment horizontal="center"/>
      <protection locked="0"/>
    </xf>
    <xf numFmtId="0" fontId="10" fillId="7" borderId="0" xfId="0" applyFont="1" applyFill="1" applyBorder="1" applyAlignment="1" applyProtection="1">
      <alignment horizontal="center"/>
      <protection locked="0"/>
    </xf>
    <xf numFmtId="0" fontId="10" fillId="7" borderId="60" xfId="0" applyFont="1" applyFill="1" applyBorder="1" applyAlignment="1" applyProtection="1">
      <alignment horizontal="center"/>
      <protection locked="0"/>
    </xf>
    <xf numFmtId="0" fontId="10" fillId="7" borderId="61" xfId="0" applyFont="1" applyFill="1" applyBorder="1" applyAlignment="1" applyProtection="1">
      <alignment horizontal="center"/>
      <protection locked="0"/>
    </xf>
    <xf numFmtId="0" fontId="10" fillId="7" borderId="62" xfId="0" applyFont="1" applyFill="1" applyBorder="1" applyAlignment="1" applyProtection="1">
      <alignment horizontal="center"/>
      <protection locked="0"/>
    </xf>
    <xf numFmtId="0" fontId="10" fillId="7" borderId="63" xfId="0" applyFont="1" applyFill="1" applyBorder="1" applyAlignment="1" applyProtection="1">
      <alignment horizontal="center"/>
      <protection locked="0"/>
    </xf>
    <xf numFmtId="0" fontId="33" fillId="5" borderId="65" xfId="0" applyFont="1" applyFill="1" applyBorder="1" applyAlignment="1" applyProtection="1">
      <alignment horizontal="center" vertical="center"/>
    </xf>
    <xf numFmtId="0" fontId="33" fillId="5" borderId="66" xfId="0" applyFont="1" applyFill="1" applyBorder="1" applyAlignment="1" applyProtection="1">
      <alignment horizontal="center" vertical="center"/>
    </xf>
    <xf numFmtId="0" fontId="33" fillId="5" borderId="67"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25" fillId="3" borderId="154" xfId="0" applyFont="1" applyFill="1" applyBorder="1" applyAlignment="1" applyProtection="1">
      <alignment horizontal="center" vertical="center"/>
      <protection locked="0"/>
    </xf>
    <xf numFmtId="0" fontId="0" fillId="7" borderId="59" xfId="0" applyFont="1" applyFill="1" applyBorder="1" applyAlignment="1" applyProtection="1">
      <alignment horizontal="center" wrapText="1"/>
      <protection locked="0"/>
    </xf>
    <xf numFmtId="0" fontId="0" fillId="7" borderId="0" xfId="0" applyFont="1" applyFill="1" applyBorder="1" applyAlignment="1" applyProtection="1">
      <alignment horizontal="center" wrapText="1"/>
      <protection locked="0"/>
    </xf>
    <xf numFmtId="0" fontId="0" fillId="7" borderId="60" xfId="0" applyFont="1" applyFill="1" applyBorder="1" applyAlignment="1" applyProtection="1">
      <alignment horizontal="center" wrapText="1"/>
      <protection locked="0"/>
    </xf>
    <xf numFmtId="0" fontId="0" fillId="7" borderId="61" xfId="0" applyFont="1" applyFill="1" applyBorder="1" applyAlignment="1" applyProtection="1">
      <alignment horizontal="center" wrapText="1"/>
      <protection locked="0"/>
    </xf>
    <xf numFmtId="0" fontId="0" fillId="7" borderId="62" xfId="0" applyFont="1" applyFill="1" applyBorder="1" applyAlignment="1" applyProtection="1">
      <alignment horizontal="center" wrapText="1"/>
      <protection locked="0"/>
    </xf>
    <xf numFmtId="0" fontId="0" fillId="7" borderId="63" xfId="0" applyFont="1" applyFill="1" applyBorder="1" applyAlignment="1" applyProtection="1">
      <alignment horizontal="center" wrapText="1"/>
      <protection locked="0"/>
    </xf>
    <xf numFmtId="0" fontId="30" fillId="4" borderId="69" xfId="0" applyFont="1" applyFill="1" applyBorder="1" applyAlignment="1" applyProtection="1">
      <alignment horizontal="center" vertical="center"/>
    </xf>
    <xf numFmtId="0" fontId="30" fillId="4" borderId="137" xfId="0" applyFont="1" applyFill="1" applyBorder="1" applyAlignment="1" applyProtection="1">
      <alignment horizontal="center" vertical="center"/>
    </xf>
    <xf numFmtId="0" fontId="13" fillId="4" borderId="11"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wrapText="1"/>
    </xf>
    <xf numFmtId="0" fontId="13" fillId="4" borderId="71" xfId="0" applyFont="1" applyFill="1" applyBorder="1" applyAlignment="1" applyProtection="1">
      <alignment horizontal="center" vertical="center" wrapText="1"/>
    </xf>
    <xf numFmtId="0" fontId="21" fillId="3" borderId="49" xfId="0" applyFont="1" applyFill="1" applyBorder="1" applyAlignment="1" applyProtection="1">
      <alignment horizontal="center" vertical="center"/>
      <protection locked="0"/>
    </xf>
    <xf numFmtId="0" fontId="21" fillId="3" borderId="147" xfId="0" applyFont="1" applyFill="1" applyBorder="1" applyAlignment="1" applyProtection="1">
      <alignment horizontal="center" vertical="center"/>
      <protection locked="0"/>
    </xf>
    <xf numFmtId="0" fontId="21" fillId="3" borderId="149" xfId="0" applyFont="1" applyFill="1" applyBorder="1" applyAlignment="1" applyProtection="1">
      <alignment horizontal="center" vertical="center"/>
      <protection locked="0"/>
    </xf>
    <xf numFmtId="0" fontId="21" fillId="3" borderId="151" xfId="0" applyFont="1" applyFill="1" applyBorder="1" applyAlignment="1" applyProtection="1">
      <alignment horizontal="center" vertical="center"/>
      <protection locked="0"/>
    </xf>
    <xf numFmtId="0" fontId="33" fillId="5" borderId="59"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0" fontId="33" fillId="5" borderId="60" xfId="0" applyFont="1" applyFill="1" applyBorder="1" applyAlignment="1" applyProtection="1">
      <alignment horizontal="center" vertical="center"/>
    </xf>
    <xf numFmtId="0" fontId="25" fillId="3" borderId="8" xfId="0" applyFont="1" applyFill="1" applyBorder="1" applyAlignment="1" applyProtection="1">
      <alignment horizontal="center" vertical="center"/>
      <protection locked="0"/>
    </xf>
    <xf numFmtId="0" fontId="25" fillId="3" borderId="88" xfId="0" applyFont="1" applyFill="1" applyBorder="1" applyAlignment="1" applyProtection="1">
      <alignment horizontal="center" vertical="center"/>
      <protection locked="0"/>
    </xf>
    <xf numFmtId="0" fontId="0" fillId="6" borderId="19" xfId="0" applyFont="1" applyFill="1" applyBorder="1" applyAlignment="1" applyProtection="1">
      <alignment horizontal="center"/>
      <protection locked="0"/>
    </xf>
    <xf numFmtId="0" fontId="0" fillId="6" borderId="22" xfId="0" applyFont="1" applyFill="1" applyBorder="1" applyAlignment="1" applyProtection="1">
      <alignment horizontal="center"/>
      <protection locked="0"/>
    </xf>
    <xf numFmtId="0" fontId="0" fillId="6" borderId="0" xfId="0" applyFont="1" applyFill="1" applyBorder="1" applyAlignment="1" applyProtection="1">
      <alignment horizontal="center"/>
      <protection locked="0"/>
    </xf>
    <xf numFmtId="0" fontId="0" fillId="6" borderId="26" xfId="0" applyFont="1" applyFill="1" applyBorder="1" applyAlignment="1" applyProtection="1">
      <alignment horizontal="center"/>
      <protection locked="0"/>
    </xf>
    <xf numFmtId="0" fontId="0" fillId="6" borderId="18" xfId="0" applyFont="1" applyFill="1" applyBorder="1" applyAlignment="1" applyProtection="1">
      <alignment horizontal="center"/>
      <protection locked="0"/>
    </xf>
    <xf numFmtId="0" fontId="0" fillId="6" borderId="23" xfId="0" applyFont="1" applyFill="1" applyBorder="1" applyAlignment="1" applyProtection="1">
      <alignment horizontal="center"/>
      <protection locked="0"/>
    </xf>
    <xf numFmtId="1" fontId="25" fillId="3" borderId="18" xfId="0" applyNumberFormat="1" applyFont="1" applyFill="1" applyBorder="1" applyAlignment="1" applyProtection="1">
      <alignment horizontal="center" vertical="center"/>
      <protection locked="0"/>
    </xf>
    <xf numFmtId="1" fontId="25" fillId="3" borderId="23" xfId="0" applyNumberFormat="1" applyFont="1" applyFill="1" applyBorder="1" applyAlignment="1" applyProtection="1">
      <alignment horizontal="center" vertical="center"/>
      <protection locked="0"/>
    </xf>
    <xf numFmtId="0" fontId="13" fillId="4" borderId="71" xfId="0" applyFont="1" applyFill="1" applyBorder="1" applyAlignment="1" applyProtection="1">
      <alignment horizontal="center" vertical="center"/>
    </xf>
    <xf numFmtId="0" fontId="36" fillId="6" borderId="59" xfId="0" applyFont="1" applyFill="1" applyBorder="1" applyAlignment="1" applyProtection="1">
      <alignment horizontal="center" vertical="center"/>
    </xf>
    <xf numFmtId="0" fontId="36" fillId="6" borderId="0" xfId="0" applyFont="1" applyFill="1" applyBorder="1" applyAlignment="1" applyProtection="1">
      <alignment horizontal="center" vertical="center"/>
    </xf>
    <xf numFmtId="0" fontId="36" fillId="6" borderId="60" xfId="0" applyFont="1" applyFill="1" applyBorder="1" applyAlignment="1" applyProtection="1">
      <alignment horizontal="center" vertical="center"/>
    </xf>
    <xf numFmtId="0" fontId="10" fillId="5" borderId="76" xfId="0" applyFont="1" applyFill="1" applyBorder="1" applyAlignment="1" applyProtection="1">
      <alignment horizontal="center"/>
      <protection locked="0"/>
    </xf>
    <xf numFmtId="0" fontId="10" fillId="5" borderId="77" xfId="0" applyFont="1" applyFill="1" applyBorder="1" applyAlignment="1" applyProtection="1">
      <alignment horizontal="center"/>
      <protection locked="0"/>
    </xf>
    <xf numFmtId="0" fontId="10" fillId="5" borderId="78" xfId="0" applyFont="1" applyFill="1" applyBorder="1" applyAlignment="1" applyProtection="1">
      <alignment horizontal="center"/>
      <protection locked="0"/>
    </xf>
    <xf numFmtId="0" fontId="25" fillId="3" borderId="7" xfId="0" applyFont="1" applyFill="1" applyBorder="1" applyAlignment="1" applyProtection="1">
      <alignment horizontal="center" vertical="center"/>
      <protection locked="0"/>
    </xf>
    <xf numFmtId="7" fontId="25" fillId="0" borderId="49" xfId="1" applyNumberFormat="1" applyFont="1" applyBorder="1" applyAlignment="1" applyProtection="1">
      <alignment horizontal="center" vertical="center"/>
      <protection locked="0"/>
    </xf>
    <xf numFmtId="7" fontId="25" fillId="0" borderId="147" xfId="1" applyNumberFormat="1" applyFont="1" applyBorder="1" applyAlignment="1" applyProtection="1">
      <alignment horizontal="center" vertical="center"/>
      <protection locked="0"/>
    </xf>
    <xf numFmtId="0" fontId="25" fillId="3" borderId="145" xfId="0" applyFont="1" applyFill="1" applyBorder="1" applyAlignment="1" applyProtection="1">
      <alignment horizontal="center" vertical="center"/>
      <protection locked="0"/>
    </xf>
    <xf numFmtId="7" fontId="25" fillId="0" borderId="43" xfId="1" applyNumberFormat="1" applyFont="1" applyBorder="1" applyAlignment="1" applyProtection="1">
      <alignment horizontal="center" vertical="center"/>
      <protection locked="0"/>
    </xf>
    <xf numFmtId="7" fontId="25" fillId="0" borderId="85" xfId="1" applyNumberFormat="1" applyFont="1" applyBorder="1" applyAlignment="1" applyProtection="1">
      <alignment horizontal="center" vertical="center"/>
      <protection locked="0"/>
    </xf>
    <xf numFmtId="0" fontId="36" fillId="6" borderId="55" xfId="0" applyFont="1" applyFill="1" applyBorder="1" applyAlignment="1" applyProtection="1">
      <alignment horizontal="center" vertical="center"/>
    </xf>
    <xf numFmtId="0" fontId="36" fillId="6" borderId="74" xfId="0" applyFont="1" applyFill="1" applyBorder="1" applyAlignment="1" applyProtection="1">
      <alignment horizontal="center" vertical="center"/>
    </xf>
    <xf numFmtId="0" fontId="56" fillId="6" borderId="56" xfId="0" applyFont="1" applyFill="1" applyBorder="1" applyAlignment="1" applyProtection="1">
      <alignment horizontal="center" vertical="center" wrapText="1"/>
    </xf>
    <xf numFmtId="0" fontId="56" fillId="6" borderId="57" xfId="0" applyFont="1" applyFill="1" applyBorder="1" applyAlignment="1" applyProtection="1">
      <alignment horizontal="center" vertical="center" wrapText="1"/>
    </xf>
    <xf numFmtId="0" fontId="56" fillId="6" borderId="58" xfId="0" applyFont="1" applyFill="1" applyBorder="1" applyAlignment="1" applyProtection="1">
      <alignment horizontal="center" vertical="center" wrapText="1"/>
    </xf>
    <xf numFmtId="0" fontId="56" fillId="6" borderId="74" xfId="0" applyFont="1" applyFill="1" applyBorder="1" applyAlignment="1" applyProtection="1">
      <alignment horizontal="center" vertical="center" wrapText="1"/>
    </xf>
    <xf numFmtId="0" fontId="56" fillId="6" borderId="18" xfId="0" applyFont="1" applyFill="1" applyBorder="1" applyAlignment="1" applyProtection="1">
      <alignment horizontal="center" vertical="center" wrapText="1"/>
    </xf>
    <xf numFmtId="0" fontId="56" fillId="6" borderId="75" xfId="0" applyFont="1" applyFill="1" applyBorder="1" applyAlignment="1" applyProtection="1">
      <alignment horizontal="center" vertical="center" wrapText="1"/>
    </xf>
    <xf numFmtId="0" fontId="33" fillId="5" borderId="56" xfId="0" applyFont="1" applyFill="1" applyBorder="1" applyAlignment="1" applyProtection="1">
      <alignment horizontal="center" vertical="center"/>
    </xf>
    <xf numFmtId="0" fontId="33" fillId="5" borderId="57" xfId="0" applyFont="1" applyFill="1" applyBorder="1" applyAlignment="1" applyProtection="1">
      <alignment horizontal="center" vertical="center"/>
    </xf>
    <xf numFmtId="0" fontId="33" fillId="5" borderId="58" xfId="0" applyFont="1" applyFill="1" applyBorder="1" applyAlignment="1" applyProtection="1">
      <alignment horizontal="center" vertical="center"/>
    </xf>
    <xf numFmtId="0" fontId="17" fillId="6" borderId="74" xfId="0" applyFont="1" applyFill="1" applyBorder="1" applyAlignment="1" applyProtection="1">
      <alignment horizontal="center" vertical="center"/>
    </xf>
    <xf numFmtId="0" fontId="17" fillId="6" borderId="18" xfId="0" applyFont="1" applyFill="1" applyBorder="1" applyAlignment="1" applyProtection="1">
      <alignment horizontal="center" vertical="center"/>
    </xf>
    <xf numFmtId="0" fontId="17" fillId="6" borderId="75" xfId="0" applyFont="1" applyFill="1" applyBorder="1" applyAlignment="1" applyProtection="1">
      <alignment horizontal="center" vertical="center"/>
    </xf>
    <xf numFmtId="0" fontId="36" fillId="6" borderId="76" xfId="0" applyFont="1" applyFill="1" applyBorder="1" applyAlignment="1" applyProtection="1">
      <alignment horizontal="center" vertical="center"/>
    </xf>
    <xf numFmtId="0" fontId="36" fillId="6" borderId="77" xfId="0" applyFont="1" applyFill="1" applyBorder="1" applyAlignment="1" applyProtection="1">
      <alignment horizontal="center" vertical="center"/>
    </xf>
    <xf numFmtId="0" fontId="36" fillId="6" borderId="78" xfId="0" applyFont="1" applyFill="1" applyBorder="1" applyAlignment="1" applyProtection="1">
      <alignment horizontal="center" vertical="center"/>
    </xf>
    <xf numFmtId="0" fontId="21" fillId="3" borderId="46" xfId="0" applyFont="1" applyFill="1" applyBorder="1" applyAlignment="1" applyProtection="1">
      <alignment horizontal="center" vertical="center"/>
      <protection locked="0"/>
    </xf>
    <xf numFmtId="0" fontId="21" fillId="3" borderId="14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11" fillId="4" borderId="79" xfId="0" applyFont="1" applyFill="1" applyBorder="1" applyAlignment="1" applyProtection="1">
      <alignment horizontal="center" vertical="center"/>
    </xf>
    <xf numFmtId="0" fontId="11" fillId="4" borderId="94" xfId="0" applyFont="1" applyFill="1" applyBorder="1" applyAlignment="1" applyProtection="1">
      <alignment horizontal="center" vertical="center"/>
    </xf>
    <xf numFmtId="0" fontId="37" fillId="4" borderId="27" xfId="0" applyFont="1" applyFill="1" applyBorder="1" applyAlignment="1" applyProtection="1">
      <alignment horizontal="center" vertical="center" wrapText="1"/>
    </xf>
    <xf numFmtId="0" fontId="37" fillId="4" borderId="75" xfId="0" applyFont="1" applyFill="1" applyBorder="1" applyAlignment="1" applyProtection="1">
      <alignment horizontal="center" vertical="center" wrapText="1"/>
    </xf>
    <xf numFmtId="0" fontId="25" fillId="3" borderId="45" xfId="0" applyFont="1" applyFill="1" applyBorder="1" applyAlignment="1" applyProtection="1">
      <alignment horizontal="center" vertical="center"/>
      <protection locked="0"/>
    </xf>
    <xf numFmtId="7" fontId="25" fillId="0" borderId="46" xfId="1" applyNumberFormat="1" applyFont="1" applyBorder="1" applyAlignment="1" applyProtection="1">
      <alignment horizontal="center" vertical="center"/>
      <protection locked="0"/>
    </xf>
    <xf numFmtId="7" fontId="25" fillId="0" borderId="146" xfId="1" applyNumberFormat="1" applyFont="1" applyBorder="1" applyAlignment="1" applyProtection="1">
      <alignment horizontal="center" vertical="center"/>
      <protection locked="0"/>
    </xf>
    <xf numFmtId="0" fontId="14" fillId="12" borderId="76" xfId="0" applyFont="1" applyFill="1" applyBorder="1" applyAlignment="1" applyProtection="1">
      <alignment horizontal="center" vertical="center"/>
      <protection locked="0"/>
    </xf>
    <xf numFmtId="0" fontId="14" fillId="12" borderId="77" xfId="0" applyFont="1" applyFill="1" applyBorder="1" applyAlignment="1" applyProtection="1">
      <alignment horizontal="center" vertical="center"/>
      <protection locked="0"/>
    </xf>
    <xf numFmtId="0" fontId="14" fillId="12" borderId="78" xfId="0" applyFont="1" applyFill="1" applyBorder="1" applyAlignment="1" applyProtection="1">
      <alignment horizontal="center" vertical="center"/>
      <protection locked="0"/>
    </xf>
    <xf numFmtId="0" fontId="36" fillId="6" borderId="22" xfId="0" applyFont="1" applyFill="1" applyBorder="1" applyAlignment="1" applyProtection="1">
      <alignment horizontal="center" vertical="center"/>
    </xf>
    <xf numFmtId="0" fontId="36" fillId="6" borderId="23" xfId="0" applyFont="1" applyFill="1" applyBorder="1" applyAlignment="1" applyProtection="1">
      <alignment horizontal="center" vertical="center"/>
    </xf>
    <xf numFmtId="0" fontId="36" fillId="6" borderId="13" xfId="4" applyFont="1" applyFill="1" applyBorder="1" applyAlignment="1" applyProtection="1">
      <alignment horizontal="center" vertical="center"/>
    </xf>
    <xf numFmtId="0" fontId="36" fillId="6" borderId="19" xfId="4" applyFont="1" applyFill="1" applyBorder="1" applyAlignment="1" applyProtection="1">
      <alignment horizontal="center" vertical="center"/>
    </xf>
    <xf numFmtId="0" fontId="36" fillId="6" borderId="72" xfId="4" applyFont="1" applyFill="1" applyBorder="1" applyAlignment="1" applyProtection="1">
      <alignment horizontal="center" vertical="center"/>
    </xf>
    <xf numFmtId="0" fontId="36" fillId="6" borderId="27" xfId="4" applyFont="1" applyFill="1" applyBorder="1" applyAlignment="1" applyProtection="1">
      <alignment horizontal="center" vertical="center"/>
    </xf>
    <xf numFmtId="0" fontId="36" fillId="6" borderId="18" xfId="4" applyFont="1" applyFill="1" applyBorder="1" applyAlignment="1" applyProtection="1">
      <alignment horizontal="center" vertical="center"/>
    </xf>
    <xf numFmtId="0" fontId="36" fillId="6" borderId="75" xfId="4" applyFont="1" applyFill="1" applyBorder="1" applyAlignment="1" applyProtection="1">
      <alignment horizontal="center" vertical="center"/>
    </xf>
    <xf numFmtId="0" fontId="36" fillId="5" borderId="72" xfId="0" applyFont="1" applyFill="1" applyBorder="1" applyAlignment="1" applyProtection="1">
      <alignment horizontal="center" vertical="center"/>
    </xf>
    <xf numFmtId="0" fontId="36" fillId="5" borderId="75" xfId="0" applyFont="1" applyFill="1" applyBorder="1" applyAlignment="1" applyProtection="1">
      <alignment horizontal="center" vertical="center"/>
    </xf>
    <xf numFmtId="0" fontId="22" fillId="5" borderId="70" xfId="0"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0" fontId="22" fillId="5" borderId="71" xfId="0" applyFont="1" applyFill="1" applyBorder="1" applyAlignment="1" applyProtection="1">
      <alignment horizontal="center" vertical="center"/>
    </xf>
    <xf numFmtId="0" fontId="22" fillId="5" borderId="65" xfId="0" applyFont="1" applyFill="1" applyBorder="1" applyAlignment="1" applyProtection="1">
      <alignment horizontal="center" vertical="center"/>
    </xf>
    <xf numFmtId="0" fontId="22" fillId="5" borderId="66" xfId="0" applyFont="1" applyFill="1" applyBorder="1" applyAlignment="1" applyProtection="1">
      <alignment horizontal="center" vertical="center"/>
    </xf>
    <xf numFmtId="0" fontId="22" fillId="5" borderId="67" xfId="0" applyFont="1" applyFill="1" applyBorder="1" applyAlignment="1" applyProtection="1">
      <alignment horizontal="center" vertical="center"/>
    </xf>
    <xf numFmtId="0" fontId="39" fillId="5" borderId="11" xfId="4" applyFont="1" applyFill="1" applyBorder="1" applyAlignment="1" applyProtection="1">
      <alignment horizontal="center" vertical="center"/>
    </xf>
    <xf numFmtId="0" fontId="39" fillId="5" borderId="20" xfId="4" applyFont="1" applyFill="1" applyBorder="1" applyAlignment="1" applyProtection="1">
      <alignment horizontal="center" vertical="center"/>
    </xf>
    <xf numFmtId="0" fontId="28" fillId="4" borderId="11" xfId="0" applyFont="1" applyFill="1" applyBorder="1" applyAlignment="1" applyProtection="1">
      <alignment horizontal="center" vertical="center" wrapText="1"/>
    </xf>
    <xf numFmtId="0" fontId="28" fillId="4" borderId="20" xfId="0" applyFont="1" applyFill="1" applyBorder="1" applyAlignment="1" applyProtection="1">
      <alignment horizontal="center" vertical="center" wrapText="1"/>
    </xf>
    <xf numFmtId="1" fontId="18" fillId="3" borderId="27" xfId="0" applyNumberFormat="1" applyFont="1" applyFill="1" applyBorder="1" applyAlignment="1" applyProtection="1">
      <alignment horizontal="center"/>
      <protection locked="0"/>
    </xf>
    <xf numFmtId="1" fontId="18" fillId="3" borderId="18" xfId="0" applyNumberFormat="1" applyFont="1" applyFill="1" applyBorder="1" applyAlignment="1" applyProtection="1">
      <alignment horizontal="center"/>
      <protection locked="0"/>
    </xf>
    <xf numFmtId="1" fontId="18" fillId="3" borderId="75" xfId="0" applyNumberFormat="1" applyFont="1" applyFill="1" applyBorder="1" applyAlignment="1" applyProtection="1">
      <alignment horizontal="center"/>
      <protection locked="0"/>
    </xf>
    <xf numFmtId="0" fontId="11" fillId="4" borderId="11"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71" xfId="0" applyFont="1" applyFill="1" applyBorder="1" applyAlignment="1">
      <alignment horizontal="center" vertical="center"/>
    </xf>
    <xf numFmtId="7" fontId="25" fillId="0" borderId="19" xfId="1" applyNumberFormat="1" applyFont="1" applyBorder="1" applyAlignment="1" applyProtection="1">
      <alignment horizontal="center" vertical="center"/>
      <protection locked="0"/>
    </xf>
    <xf numFmtId="7" fontId="25" fillId="0" borderId="72" xfId="1" applyNumberFormat="1" applyFont="1" applyBorder="1" applyAlignment="1" applyProtection="1">
      <alignment horizontal="center" vertical="center"/>
      <protection locked="0"/>
    </xf>
    <xf numFmtId="7" fontId="25" fillId="0" borderId="0" xfId="1" applyNumberFormat="1" applyFont="1" applyBorder="1" applyAlignment="1" applyProtection="1">
      <alignment horizontal="center" vertical="center"/>
      <protection locked="0"/>
    </xf>
    <xf numFmtId="7" fontId="25" fillId="0" borderId="60" xfId="1" applyNumberFormat="1" applyFont="1" applyBorder="1" applyAlignment="1" applyProtection="1">
      <alignment horizontal="center" vertical="center"/>
      <protection locked="0"/>
    </xf>
    <xf numFmtId="0" fontId="25" fillId="3" borderId="31" xfId="0" applyFont="1" applyFill="1" applyBorder="1" applyAlignment="1" applyProtection="1">
      <alignment horizontal="center" vertical="center"/>
      <protection locked="0"/>
    </xf>
    <xf numFmtId="0" fontId="15" fillId="5" borderId="70" xfId="0" applyFont="1" applyFill="1" applyBorder="1" applyAlignment="1" applyProtection="1">
      <alignment horizontal="center" vertical="center"/>
    </xf>
    <xf numFmtId="0" fontId="15" fillId="5" borderId="21" xfId="0" applyFont="1" applyFill="1" applyBorder="1" applyAlignment="1" applyProtection="1">
      <alignment horizontal="center" vertical="center"/>
    </xf>
    <xf numFmtId="0" fontId="15" fillId="5" borderId="71" xfId="0" applyFont="1" applyFill="1" applyBorder="1" applyAlignment="1" applyProtection="1">
      <alignment horizontal="center" vertical="center"/>
    </xf>
    <xf numFmtId="0" fontId="25" fillId="0" borderId="55"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74"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0" fillId="6" borderId="55" xfId="0" applyFill="1" applyBorder="1" applyAlignment="1">
      <alignment horizontal="center"/>
    </xf>
    <xf numFmtId="0" fontId="0" fillId="6" borderId="22" xfId="0" applyFill="1" applyBorder="1" applyAlignment="1">
      <alignment horizontal="center"/>
    </xf>
    <xf numFmtId="0" fontId="0" fillId="6" borderId="74" xfId="0" applyFill="1" applyBorder="1" applyAlignment="1">
      <alignment horizontal="center"/>
    </xf>
    <xf numFmtId="0" fontId="0" fillId="6" borderId="23" xfId="0" applyFill="1" applyBorder="1" applyAlignment="1">
      <alignment horizontal="center"/>
    </xf>
    <xf numFmtId="0" fontId="11" fillId="4" borderId="11" xfId="0" applyFont="1" applyFill="1" applyBorder="1" applyAlignment="1" applyProtection="1">
      <alignment horizontal="center" vertical="center" wrapText="1"/>
    </xf>
    <xf numFmtId="0" fontId="11" fillId="4" borderId="20" xfId="0" applyFont="1" applyFill="1" applyBorder="1" applyAlignment="1" applyProtection="1">
      <alignment horizontal="center" vertical="center" wrapText="1"/>
    </xf>
    <xf numFmtId="0" fontId="25" fillId="0" borderId="13"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0" fillId="3" borderId="13"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6" borderId="19" xfId="0" applyFill="1" applyBorder="1" applyAlignment="1">
      <alignment horizontal="center"/>
    </xf>
    <xf numFmtId="0" fontId="0" fillId="6" borderId="59" xfId="0" applyFill="1" applyBorder="1" applyAlignment="1">
      <alignment horizontal="center"/>
    </xf>
    <xf numFmtId="0" fontId="0" fillId="6" borderId="0" xfId="0" applyFill="1" applyBorder="1" applyAlignment="1">
      <alignment horizontal="center"/>
    </xf>
    <xf numFmtId="0" fontId="0" fillId="6" borderId="18" xfId="0" applyFill="1" applyBorder="1" applyAlignment="1">
      <alignment horizontal="center"/>
    </xf>
    <xf numFmtId="0" fontId="25" fillId="6" borderId="19" xfId="0" applyFont="1" applyFill="1" applyBorder="1" applyAlignment="1" applyProtection="1">
      <alignment horizontal="center" vertical="center"/>
      <protection locked="0"/>
    </xf>
    <xf numFmtId="0" fontId="25" fillId="6" borderId="22" xfId="0" applyFont="1" applyFill="1" applyBorder="1" applyAlignment="1" applyProtection="1">
      <alignment horizontal="center" vertical="center"/>
      <protection locked="0"/>
    </xf>
    <xf numFmtId="0" fontId="25" fillId="6" borderId="18" xfId="0" applyFont="1" applyFill="1" applyBorder="1" applyAlignment="1" applyProtection="1">
      <alignment horizontal="center" vertical="center"/>
      <protection locked="0"/>
    </xf>
    <xf numFmtId="0" fontId="25" fillId="6" borderId="23"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4" borderId="71" xfId="0" applyFont="1" applyFill="1" applyBorder="1" applyAlignment="1" applyProtection="1">
      <alignment horizontal="center" vertical="center"/>
      <protection locked="0"/>
    </xf>
    <xf numFmtId="44" fontId="25" fillId="0" borderId="19" xfId="1" applyFont="1" applyBorder="1" applyAlignment="1" applyProtection="1">
      <alignment horizontal="center" vertical="center"/>
      <protection locked="0"/>
    </xf>
    <xf numFmtId="44" fontId="25" fillId="0" borderId="72" xfId="1" applyFont="1" applyBorder="1" applyAlignment="1" applyProtection="1">
      <alignment horizontal="center" vertical="center"/>
      <protection locked="0"/>
    </xf>
    <xf numFmtId="44" fontId="25" fillId="0" borderId="18" xfId="1" applyFont="1" applyBorder="1" applyAlignment="1" applyProtection="1">
      <alignment horizontal="center" vertical="center"/>
      <protection locked="0"/>
    </xf>
    <xf numFmtId="44" fontId="25" fillId="0" borderId="75" xfId="1" applyFont="1" applyBorder="1" applyAlignment="1" applyProtection="1">
      <alignment horizontal="center" vertical="center"/>
      <protection locked="0"/>
    </xf>
    <xf numFmtId="7" fontId="9" fillId="4" borderId="11" xfId="1" applyNumberFormat="1" applyFont="1" applyFill="1" applyBorder="1" applyAlignment="1" applyProtection="1">
      <alignment horizontal="center" vertical="center"/>
      <protection locked="0"/>
    </xf>
    <xf numFmtId="7" fontId="9" fillId="4" borderId="21" xfId="1" applyNumberFormat="1" applyFont="1" applyFill="1" applyBorder="1" applyAlignment="1" applyProtection="1">
      <alignment horizontal="center" vertical="center"/>
      <protection locked="0"/>
    </xf>
    <xf numFmtId="7" fontId="9" fillId="4" borderId="71" xfId="1" applyNumberFormat="1" applyFont="1" applyFill="1" applyBorder="1" applyAlignment="1" applyProtection="1">
      <alignment horizontal="center" vertical="center"/>
      <protection locked="0"/>
    </xf>
    <xf numFmtId="7" fontId="25" fillId="7" borderId="13" xfId="1" applyNumberFormat="1" applyFont="1" applyFill="1" applyBorder="1" applyAlignment="1" applyProtection="1">
      <alignment horizontal="center" vertical="center"/>
      <protection locked="0"/>
    </xf>
    <xf numFmtId="7" fontId="25" fillId="7" borderId="19" xfId="1" applyNumberFormat="1" applyFont="1" applyFill="1" applyBorder="1" applyAlignment="1" applyProtection="1">
      <alignment horizontal="center" vertical="center"/>
      <protection locked="0"/>
    </xf>
    <xf numFmtId="7" fontId="25" fillId="7" borderId="72" xfId="1" applyNumberFormat="1" applyFont="1" applyFill="1" applyBorder="1" applyAlignment="1" applyProtection="1">
      <alignment horizontal="center" vertical="center"/>
      <protection locked="0"/>
    </xf>
    <xf numFmtId="7" fontId="25" fillId="7" borderId="25" xfId="1" applyNumberFormat="1" applyFont="1" applyFill="1" applyBorder="1" applyAlignment="1" applyProtection="1">
      <alignment horizontal="center" vertical="center"/>
      <protection locked="0"/>
    </xf>
    <xf numFmtId="7" fontId="25" fillId="7" borderId="0" xfId="1" applyNumberFormat="1" applyFont="1" applyFill="1" applyBorder="1" applyAlignment="1" applyProtection="1">
      <alignment horizontal="center" vertical="center"/>
      <protection locked="0"/>
    </xf>
    <xf numFmtId="7" fontId="25" fillId="7" borderId="60" xfId="1" applyNumberFormat="1" applyFont="1" applyFill="1" applyBorder="1" applyAlignment="1" applyProtection="1">
      <alignment horizontal="center" vertical="center"/>
      <protection locked="0"/>
    </xf>
    <xf numFmtId="7" fontId="25" fillId="7" borderId="27" xfId="1" applyNumberFormat="1" applyFont="1" applyFill="1" applyBorder="1" applyAlignment="1" applyProtection="1">
      <alignment horizontal="center" vertical="center"/>
      <protection locked="0"/>
    </xf>
    <xf numFmtId="7" fontId="25" fillId="7" borderId="18" xfId="1" applyNumberFormat="1" applyFont="1" applyFill="1" applyBorder="1" applyAlignment="1" applyProtection="1">
      <alignment horizontal="center" vertical="center"/>
      <protection locked="0"/>
    </xf>
    <xf numFmtId="7" fontId="25" fillId="7" borderId="75" xfId="1" applyNumberFormat="1" applyFont="1" applyFill="1" applyBorder="1" applyAlignment="1" applyProtection="1">
      <alignment horizontal="center" vertical="center"/>
      <protection locked="0"/>
    </xf>
    <xf numFmtId="7" fontId="25" fillId="6" borderId="13" xfId="1" applyNumberFormat="1" applyFont="1" applyFill="1" applyBorder="1" applyAlignment="1" applyProtection="1">
      <alignment horizontal="center" vertical="center"/>
      <protection locked="0"/>
    </xf>
    <xf numFmtId="7" fontId="25" fillId="6" borderId="19" xfId="1" applyNumberFormat="1" applyFont="1" applyFill="1" applyBorder="1" applyAlignment="1" applyProtection="1">
      <alignment horizontal="center" vertical="center"/>
      <protection locked="0"/>
    </xf>
    <xf numFmtId="7" fontId="25" fillId="6" borderId="27" xfId="1" applyNumberFormat="1" applyFont="1" applyFill="1" applyBorder="1" applyAlignment="1" applyProtection="1">
      <alignment horizontal="center" vertical="center"/>
      <protection locked="0"/>
    </xf>
    <xf numFmtId="7" fontId="25" fillId="6" borderId="18" xfId="1" applyNumberFormat="1"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xf>
    <xf numFmtId="0" fontId="33" fillId="5" borderId="11" xfId="0" applyFont="1" applyFill="1" applyBorder="1" applyAlignment="1" applyProtection="1">
      <alignment horizontal="center" vertical="center"/>
    </xf>
    <xf numFmtId="0" fontId="33" fillId="5" borderId="21" xfId="0" applyFont="1" applyFill="1" applyBorder="1" applyAlignment="1" applyProtection="1">
      <alignment horizontal="center" vertical="center"/>
    </xf>
    <xf numFmtId="0" fontId="33" fillId="5" borderId="20" xfId="0" applyFont="1" applyFill="1" applyBorder="1" applyAlignment="1" applyProtection="1">
      <alignment horizontal="center" vertical="center"/>
    </xf>
    <xf numFmtId="0" fontId="33" fillId="5" borderId="11" xfId="0" applyFont="1" applyFill="1" applyBorder="1" applyAlignment="1" applyProtection="1">
      <alignment horizontal="center" vertical="center" wrapText="1"/>
    </xf>
    <xf numFmtId="0" fontId="33" fillId="5" borderId="20" xfId="0" applyFont="1" applyFill="1" applyBorder="1" applyAlignment="1" applyProtection="1">
      <alignment horizontal="center" vertical="center" wrapText="1"/>
    </xf>
    <xf numFmtId="0" fontId="13" fillId="5" borderId="11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30" fillId="5" borderId="13" xfId="0" applyFont="1" applyFill="1" applyBorder="1" applyAlignment="1" applyProtection="1">
      <alignment horizontal="center" vertical="center" wrapText="1"/>
    </xf>
    <xf numFmtId="0" fontId="30" fillId="5" borderId="22" xfId="0" applyFont="1" applyFill="1" applyBorder="1" applyAlignment="1" applyProtection="1">
      <alignment horizontal="center" vertical="center" wrapText="1"/>
    </xf>
    <xf numFmtId="0" fontId="30" fillId="5" borderId="25" xfId="0" applyFont="1" applyFill="1" applyBorder="1" applyAlignment="1" applyProtection="1">
      <alignment horizontal="center" vertical="center" wrapText="1"/>
    </xf>
    <xf numFmtId="0" fontId="30" fillId="5" borderId="26" xfId="0" applyFont="1" applyFill="1" applyBorder="1" applyAlignment="1" applyProtection="1">
      <alignment horizontal="center" vertical="center" wrapText="1"/>
    </xf>
    <xf numFmtId="0" fontId="30" fillId="5" borderId="27" xfId="0" applyFont="1" applyFill="1" applyBorder="1" applyAlignment="1" applyProtection="1">
      <alignment horizontal="center" vertical="center" wrapText="1"/>
    </xf>
    <xf numFmtId="0" fontId="30" fillId="5" borderId="23" xfId="0" applyFont="1" applyFill="1" applyBorder="1" applyAlignment="1" applyProtection="1">
      <alignment horizontal="center" vertical="center" wrapText="1"/>
    </xf>
    <xf numFmtId="44" fontId="9" fillId="4" borderId="11" xfId="1" applyFont="1" applyFill="1" applyBorder="1" applyAlignment="1" applyProtection="1">
      <alignment horizontal="center" vertical="center" wrapText="1"/>
    </xf>
    <xf numFmtId="44" fontId="9" fillId="4" borderId="71" xfId="1"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xf>
    <xf numFmtId="0" fontId="28" fillId="5" borderId="20" xfId="0" applyFont="1" applyFill="1" applyBorder="1" applyAlignment="1" applyProtection="1">
      <alignment horizontal="center" vertical="center"/>
    </xf>
    <xf numFmtId="44" fontId="9" fillId="4" borderId="11" xfId="1" applyFont="1" applyFill="1" applyBorder="1" applyAlignment="1" applyProtection="1">
      <alignment horizontal="center" vertical="center"/>
    </xf>
    <xf numFmtId="44" fontId="9" fillId="4" borderId="20" xfId="1"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22" xfId="0" applyFont="1" applyFill="1" applyBorder="1" applyAlignment="1" applyProtection="1">
      <alignment horizontal="center" vertical="center"/>
    </xf>
    <xf numFmtId="0" fontId="14" fillId="5" borderId="27" xfId="0" applyFont="1" applyFill="1" applyBorder="1" applyAlignment="1" applyProtection="1">
      <alignment horizontal="center" vertical="center"/>
    </xf>
    <xf numFmtId="0" fontId="14" fillId="5" borderId="23" xfId="0" applyFont="1" applyFill="1" applyBorder="1" applyAlignment="1" applyProtection="1">
      <alignment horizontal="center" vertical="center"/>
    </xf>
    <xf numFmtId="44" fontId="9" fillId="4" borderId="71" xfId="1" applyFont="1" applyFill="1" applyBorder="1" applyAlignment="1" applyProtection="1">
      <alignment horizontal="center" vertical="center"/>
    </xf>
    <xf numFmtId="0" fontId="24" fillId="3" borderId="68" xfId="0" applyFont="1" applyFill="1" applyBorder="1" applyAlignment="1" applyProtection="1">
      <alignment horizontal="left" vertical="center"/>
      <protection locked="0"/>
    </xf>
    <xf numFmtId="0" fontId="24" fillId="3" borderId="2" xfId="0" applyFont="1" applyFill="1" applyBorder="1" applyAlignment="1" applyProtection="1">
      <alignment horizontal="left" vertical="center"/>
      <protection locked="0"/>
    </xf>
    <xf numFmtId="44" fontId="19" fillId="3" borderId="2" xfId="1" applyFont="1" applyFill="1" applyBorder="1" applyAlignment="1" applyProtection="1">
      <alignment horizontal="center" vertical="center"/>
      <protection locked="0"/>
    </xf>
    <xf numFmtId="44" fontId="19" fillId="3" borderId="69" xfId="1" applyFont="1" applyFill="1" applyBorder="1" applyAlignment="1" applyProtection="1">
      <alignment horizontal="center" vertical="center"/>
      <protection locked="0"/>
    </xf>
    <xf numFmtId="0" fontId="24" fillId="3" borderId="61" xfId="0" applyFont="1" applyFill="1" applyBorder="1" applyAlignment="1" applyProtection="1">
      <alignment horizontal="left" vertical="center"/>
      <protection locked="0"/>
    </xf>
    <xf numFmtId="0" fontId="24" fillId="3" borderId="62" xfId="0" applyFont="1" applyFill="1" applyBorder="1" applyAlignment="1" applyProtection="1">
      <alignment horizontal="left" vertical="center"/>
      <protection locked="0"/>
    </xf>
    <xf numFmtId="0" fontId="24" fillId="3" borderId="80" xfId="0" applyFont="1" applyFill="1" applyBorder="1" applyAlignment="1" applyProtection="1">
      <alignment horizontal="left" vertical="center"/>
      <protection locked="0"/>
    </xf>
    <xf numFmtId="44" fontId="19" fillId="3" borderId="92" xfId="1" applyFont="1" applyFill="1" applyBorder="1" applyAlignment="1" applyProtection="1">
      <alignment horizontal="center" vertical="center"/>
      <protection locked="0"/>
    </xf>
    <xf numFmtId="44" fontId="19" fillId="3" borderId="62" xfId="1" applyFont="1" applyFill="1" applyBorder="1" applyAlignment="1" applyProtection="1">
      <alignment horizontal="center" vertical="center"/>
      <protection locked="0"/>
    </xf>
    <xf numFmtId="44" fontId="19" fillId="3" borderId="63" xfId="1" applyFont="1" applyFill="1" applyBorder="1" applyAlignment="1" applyProtection="1">
      <alignment horizontal="center" vertical="center"/>
      <protection locked="0"/>
    </xf>
    <xf numFmtId="0" fontId="16" fillId="6" borderId="70" xfId="0" applyFont="1" applyFill="1" applyBorder="1" applyAlignment="1" applyProtection="1">
      <alignment horizontal="center"/>
    </xf>
    <xf numFmtId="0" fontId="16" fillId="6" borderId="21" xfId="0" applyFont="1" applyFill="1" applyBorder="1" applyAlignment="1" applyProtection="1">
      <alignment horizontal="center"/>
    </xf>
    <xf numFmtId="0" fontId="16" fillId="6" borderId="71" xfId="0" applyFont="1" applyFill="1" applyBorder="1" applyAlignment="1" applyProtection="1">
      <alignment horizontal="center"/>
    </xf>
    <xf numFmtId="0" fontId="44" fillId="3" borderId="81" xfId="0" applyFont="1" applyFill="1" applyBorder="1" applyAlignment="1" applyProtection="1">
      <alignment horizontal="center" vertical="center"/>
      <protection locked="0"/>
    </xf>
    <xf numFmtId="0" fontId="44" fillId="3" borderId="82" xfId="0" applyFont="1" applyFill="1" applyBorder="1" applyAlignment="1" applyProtection="1">
      <alignment horizontal="center" vertical="center"/>
      <protection locked="0"/>
    </xf>
    <xf numFmtId="0" fontId="44" fillId="3" borderId="83" xfId="0" applyFont="1" applyFill="1" applyBorder="1" applyAlignment="1" applyProtection="1">
      <alignment horizontal="center" vertical="center"/>
      <protection locked="0"/>
    </xf>
    <xf numFmtId="0" fontId="28" fillId="4" borderId="21" xfId="0" applyFont="1" applyFill="1" applyBorder="1" applyAlignment="1" applyProtection="1">
      <alignment horizontal="center" vertical="center"/>
    </xf>
    <xf numFmtId="0" fontId="28" fillId="4" borderId="71" xfId="0" applyFont="1" applyFill="1" applyBorder="1" applyAlignment="1" applyProtection="1">
      <alignment horizontal="center" vertical="center"/>
    </xf>
    <xf numFmtId="0" fontId="12" fillId="7" borderId="55" xfId="0" applyFont="1" applyFill="1" applyBorder="1" applyAlignment="1" applyProtection="1">
      <alignment horizontal="center" vertical="center"/>
      <protection locked="0"/>
    </xf>
    <xf numFmtId="0" fontId="12" fillId="7" borderId="19" xfId="0" applyFont="1" applyFill="1" applyBorder="1" applyAlignment="1" applyProtection="1">
      <alignment horizontal="center" vertical="center"/>
      <protection locked="0"/>
    </xf>
    <xf numFmtId="0" fontId="12" fillId="7" borderId="72" xfId="0" applyFont="1" applyFill="1" applyBorder="1" applyAlignment="1" applyProtection="1">
      <alignment horizontal="center" vertical="center"/>
      <protection locked="0"/>
    </xf>
    <xf numFmtId="0" fontId="12" fillId="7" borderId="59"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0" fontId="12" fillId="7" borderId="60" xfId="0" applyFont="1" applyFill="1" applyBorder="1" applyAlignment="1" applyProtection="1">
      <alignment horizontal="center" vertical="center"/>
      <protection locked="0"/>
    </xf>
    <xf numFmtId="0" fontId="12" fillId="7" borderId="61" xfId="0" applyFont="1" applyFill="1" applyBorder="1" applyAlignment="1" applyProtection="1">
      <alignment horizontal="center" vertical="center"/>
      <protection locked="0"/>
    </xf>
    <xf numFmtId="0" fontId="12" fillId="7" borderId="62" xfId="0" applyFont="1" applyFill="1" applyBorder="1" applyAlignment="1" applyProtection="1">
      <alignment horizontal="center" vertical="center"/>
      <protection locked="0"/>
    </xf>
    <xf numFmtId="0" fontId="12" fillId="7" borderId="63" xfId="0" applyFont="1" applyFill="1" applyBorder="1" applyAlignment="1" applyProtection="1">
      <alignment horizontal="center" vertical="center"/>
      <protection locked="0"/>
    </xf>
    <xf numFmtId="0" fontId="8" fillId="3" borderId="84" xfId="0" applyFont="1" applyFill="1" applyBorder="1" applyAlignment="1" applyProtection="1">
      <alignment horizontal="center" vertical="center"/>
      <protection locked="0"/>
    </xf>
    <xf numFmtId="0" fontId="8" fillId="3" borderId="85" xfId="0" applyFont="1" applyFill="1" applyBorder="1" applyAlignment="1" applyProtection="1">
      <alignment horizontal="center" vertical="center"/>
      <protection locked="0"/>
    </xf>
    <xf numFmtId="0" fontId="8" fillId="3" borderId="99" xfId="0" applyFont="1" applyFill="1" applyBorder="1" applyAlignment="1" applyProtection="1">
      <alignment horizontal="center" vertical="center"/>
      <protection locked="0"/>
    </xf>
    <xf numFmtId="0" fontId="28" fillId="3" borderId="29"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3" borderId="28" xfId="0" applyFont="1" applyFill="1" applyBorder="1" applyAlignment="1" applyProtection="1">
      <alignment horizontal="center" vertical="center" wrapText="1"/>
      <protection locked="0"/>
    </xf>
    <xf numFmtId="0" fontId="28" fillId="3" borderId="5"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44" fontId="37" fillId="3" borderId="42" xfId="1" applyFont="1" applyFill="1" applyBorder="1" applyAlignment="1" applyProtection="1">
      <alignment horizontal="center" vertical="center"/>
      <protection locked="0"/>
    </xf>
    <xf numFmtId="44" fontId="37" fillId="3" borderId="128" xfId="1"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8" fillId="3" borderId="128" xfId="0" applyFont="1" applyFill="1" applyBorder="1" applyAlignment="1" applyProtection="1">
      <alignment horizontal="center" vertical="center"/>
      <protection locked="0"/>
    </xf>
    <xf numFmtId="44" fontId="8" fillId="3" borderId="42" xfId="1" applyFont="1" applyFill="1" applyBorder="1" applyAlignment="1" applyProtection="1">
      <alignment horizontal="center" vertical="center"/>
      <protection locked="0"/>
    </xf>
    <xf numFmtId="44" fontId="8" fillId="3" borderId="128" xfId="1"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wrapText="1"/>
      <protection locked="0"/>
    </xf>
    <xf numFmtId="0" fontId="28" fillId="3" borderId="9" xfId="0" applyFont="1" applyFill="1" applyBorder="1" applyAlignment="1" applyProtection="1">
      <alignment horizontal="center" vertical="center" wrapText="1"/>
      <protection locked="0"/>
    </xf>
    <xf numFmtId="0" fontId="28" fillId="3" borderId="10" xfId="0" applyFont="1" applyFill="1" applyBorder="1" applyAlignment="1" applyProtection="1">
      <alignment horizontal="center" vertical="center" wrapText="1"/>
      <protection locked="0"/>
    </xf>
    <xf numFmtId="44" fontId="37" fillId="3" borderId="16" xfId="1"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44" fontId="8" fillId="3" borderId="16" xfId="1" applyFont="1" applyFill="1" applyBorder="1" applyAlignment="1" applyProtection="1">
      <alignment horizontal="center" vertical="center"/>
      <protection locked="0"/>
    </xf>
    <xf numFmtId="0" fontId="28" fillId="4" borderId="70" xfId="0" applyFont="1" applyFill="1" applyBorder="1" applyAlignment="1" applyProtection="1">
      <alignment horizontal="center" vertical="center"/>
    </xf>
    <xf numFmtId="0" fontId="28" fillId="3" borderId="13" xfId="0" applyFont="1" applyFill="1" applyBorder="1" applyAlignment="1" applyProtection="1">
      <alignment horizontal="left" vertical="center" wrapText="1"/>
      <protection locked="0"/>
    </xf>
    <xf numFmtId="0" fontId="28" fillId="3" borderId="19" xfId="0" applyFont="1" applyFill="1" applyBorder="1" applyAlignment="1" applyProtection="1">
      <alignment horizontal="left" vertical="center" wrapText="1"/>
      <protection locked="0"/>
    </xf>
    <xf numFmtId="0" fontId="28" fillId="3" borderId="22" xfId="0" applyFont="1" applyFill="1" applyBorder="1" applyAlignment="1" applyProtection="1">
      <alignment horizontal="left" vertical="center" wrapText="1"/>
      <protection locked="0"/>
    </xf>
    <xf numFmtId="0" fontId="28" fillId="3" borderId="27" xfId="0" applyFont="1" applyFill="1" applyBorder="1" applyAlignment="1" applyProtection="1">
      <alignment horizontal="left" vertical="center" wrapText="1"/>
      <protection locked="0"/>
    </xf>
    <xf numFmtId="0" fontId="28" fillId="3" borderId="18" xfId="0" applyFont="1" applyFill="1" applyBorder="1" applyAlignment="1" applyProtection="1">
      <alignment horizontal="left" vertical="center" wrapText="1"/>
      <protection locked="0"/>
    </xf>
    <xf numFmtId="0" fontId="28" fillId="3" borderId="23" xfId="0" applyFont="1" applyFill="1" applyBorder="1" applyAlignment="1" applyProtection="1">
      <alignment horizontal="left" vertical="center" wrapText="1"/>
      <protection locked="0"/>
    </xf>
    <xf numFmtId="44" fontId="28" fillId="3" borderId="19" xfId="1" applyFont="1" applyFill="1" applyBorder="1" applyAlignment="1" applyProtection="1">
      <alignment horizontal="center" vertical="center"/>
      <protection locked="0"/>
    </xf>
    <xf numFmtId="44" fontId="28" fillId="3" borderId="18" xfId="1" applyFont="1" applyFill="1" applyBorder="1" applyAlignment="1" applyProtection="1">
      <alignment horizontal="center" vertical="center"/>
      <protection locked="0"/>
    </xf>
    <xf numFmtId="0" fontId="22" fillId="6" borderId="65" xfId="0" applyFont="1" applyFill="1" applyBorder="1" applyAlignment="1" applyProtection="1">
      <alignment horizontal="center" vertical="center"/>
    </xf>
    <xf numFmtId="0" fontId="22" fillId="6" borderId="66" xfId="0" applyFont="1" applyFill="1" applyBorder="1" applyAlignment="1" applyProtection="1">
      <alignment horizontal="center" vertical="center"/>
    </xf>
    <xf numFmtId="0" fontId="22" fillId="6" borderId="67" xfId="0" applyFont="1" applyFill="1" applyBorder="1" applyAlignment="1" applyProtection="1">
      <alignment horizontal="center" vertical="center"/>
    </xf>
    <xf numFmtId="0" fontId="37" fillId="5" borderId="61" xfId="0" applyFont="1" applyFill="1" applyBorder="1" applyAlignment="1" applyProtection="1">
      <alignment horizontal="center" vertical="center"/>
    </xf>
    <xf numFmtId="0" fontId="37" fillId="5" borderId="62" xfId="0" applyFont="1" applyFill="1" applyBorder="1" applyAlignment="1" applyProtection="1">
      <alignment horizontal="center" vertical="center"/>
    </xf>
    <xf numFmtId="0" fontId="37" fillId="5" borderId="90" xfId="0" applyFont="1" applyFill="1" applyBorder="1" applyAlignment="1" applyProtection="1">
      <alignment horizontal="center" vertical="center"/>
    </xf>
    <xf numFmtId="0" fontId="28" fillId="4" borderId="81" xfId="0" applyFont="1" applyFill="1" applyBorder="1" applyAlignment="1" applyProtection="1">
      <alignment horizontal="center" vertical="center"/>
    </xf>
    <xf numFmtId="0" fontId="28" fillId="4" borderId="111" xfId="0" applyFont="1" applyFill="1" applyBorder="1" applyAlignment="1" applyProtection="1">
      <alignment horizontal="center" vertical="center"/>
    </xf>
    <xf numFmtId="0" fontId="36" fillId="5" borderId="59"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60"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5" fillId="5" borderId="60" xfId="0" applyFont="1" applyFill="1" applyBorder="1" applyAlignment="1" applyProtection="1">
      <alignment horizontal="center" vertical="center"/>
    </xf>
    <xf numFmtId="0" fontId="15" fillId="5" borderId="93" xfId="0" applyFont="1" applyFill="1" applyBorder="1" applyAlignment="1" applyProtection="1">
      <alignment horizontal="center" vertical="center"/>
    </xf>
    <xf numFmtId="0" fontId="15" fillId="5" borderId="63" xfId="0" applyFont="1" applyFill="1" applyBorder="1" applyAlignment="1" applyProtection="1">
      <alignment horizontal="center" vertical="center"/>
    </xf>
    <xf numFmtId="0" fontId="28" fillId="4" borderId="101" xfId="0" applyFont="1" applyFill="1" applyBorder="1" applyAlignment="1" applyProtection="1">
      <alignment horizontal="center" vertical="center"/>
    </xf>
    <xf numFmtId="0" fontId="28" fillId="3" borderId="92" xfId="0" applyFont="1" applyFill="1" applyBorder="1" applyAlignment="1" applyProtection="1">
      <alignment horizontal="left" vertical="center" wrapText="1"/>
      <protection locked="0"/>
    </xf>
    <xf numFmtId="0" fontId="28" fillId="3" borderId="62" xfId="0" applyFont="1" applyFill="1" applyBorder="1" applyAlignment="1" applyProtection="1">
      <alignment horizontal="left" vertical="center" wrapText="1"/>
      <protection locked="0"/>
    </xf>
    <xf numFmtId="0" fontId="28" fillId="3" borderId="80" xfId="0" applyFont="1" applyFill="1" applyBorder="1" applyAlignment="1" applyProtection="1">
      <alignment horizontal="left" vertical="center" wrapText="1"/>
      <protection locked="0"/>
    </xf>
    <xf numFmtId="44" fontId="28" fillId="3" borderId="62" xfId="1" applyFont="1" applyFill="1" applyBorder="1" applyAlignment="1" applyProtection="1">
      <alignment horizontal="center" vertical="center"/>
      <protection locked="0"/>
    </xf>
    <xf numFmtId="0" fontId="36" fillId="5" borderId="11" xfId="0" applyFont="1" applyFill="1" applyBorder="1" applyAlignment="1" applyProtection="1">
      <alignment horizontal="center" vertical="center"/>
    </xf>
    <xf numFmtId="0" fontId="49" fillId="5" borderId="84" xfId="0" applyFont="1" applyFill="1" applyBorder="1" applyAlignment="1" applyProtection="1">
      <alignment horizontal="center" vertical="center"/>
    </xf>
    <xf numFmtId="0" fontId="49" fillId="5" borderId="85" xfId="0" applyFont="1" applyFill="1" applyBorder="1" applyAlignment="1" applyProtection="1">
      <alignment horizontal="center" vertical="center"/>
    </xf>
    <xf numFmtId="0" fontId="49" fillId="5" borderId="131" xfId="0" applyFont="1" applyFill="1" applyBorder="1" applyAlignment="1" applyProtection="1">
      <alignment horizontal="center" vertical="center"/>
    </xf>
    <xf numFmtId="0" fontId="37" fillId="5" borderId="70" xfId="0" applyFont="1" applyFill="1" applyBorder="1" applyAlignment="1" applyProtection="1">
      <alignment horizontal="center" vertical="center"/>
    </xf>
    <xf numFmtId="0" fontId="37" fillId="5" borderId="21" xfId="0" applyFont="1" applyFill="1" applyBorder="1" applyAlignment="1" applyProtection="1">
      <alignment horizontal="center" vertical="center"/>
    </xf>
    <xf numFmtId="0" fontId="37" fillId="5" borderId="71" xfId="0" applyFont="1" applyFill="1" applyBorder="1" applyAlignment="1" applyProtection="1">
      <alignment horizontal="center" vertical="center"/>
    </xf>
    <xf numFmtId="0" fontId="37" fillId="5" borderId="30" xfId="0" applyFont="1" applyFill="1" applyBorder="1" applyAlignment="1" applyProtection="1">
      <alignment horizontal="center" vertical="center"/>
    </xf>
    <xf numFmtId="0" fontId="37" fillId="5" borderId="31" xfId="0" applyFont="1" applyFill="1" applyBorder="1" applyAlignment="1" applyProtection="1">
      <alignment horizontal="center" vertical="center"/>
    </xf>
    <xf numFmtId="0" fontId="12" fillId="5" borderId="84" xfId="0" applyFont="1" applyFill="1" applyBorder="1" applyAlignment="1" applyProtection="1">
      <alignment horizontal="center" vertical="center"/>
    </xf>
    <xf numFmtId="0" fontId="12" fillId="5" borderId="85" xfId="0" applyFont="1" applyFill="1" applyBorder="1" applyAlignment="1" applyProtection="1">
      <alignment horizontal="center" vertical="center"/>
    </xf>
    <xf numFmtId="0" fontId="12" fillId="5" borderId="86" xfId="0" applyFont="1" applyFill="1" applyBorder="1" applyAlignment="1" applyProtection="1">
      <alignment horizontal="center" vertical="center"/>
    </xf>
    <xf numFmtId="0" fontId="28" fillId="4" borderId="68" xfId="0" applyFont="1" applyFill="1" applyBorder="1" applyAlignment="1" applyProtection="1">
      <alignment horizontal="left" vertical="center"/>
    </xf>
    <xf numFmtId="0" fontId="28" fillId="4" borderId="2" xfId="0" applyFont="1" applyFill="1" applyBorder="1" applyAlignment="1" applyProtection="1">
      <alignment horizontal="left" vertical="center"/>
    </xf>
    <xf numFmtId="0" fontId="12" fillId="6" borderId="13" xfId="0" applyFont="1" applyFill="1" applyBorder="1" applyAlignment="1" applyProtection="1">
      <alignment horizontal="center" vertical="center"/>
    </xf>
    <xf numFmtId="0" fontId="12" fillId="6" borderId="72"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0" fontId="12" fillId="6" borderId="60" xfId="0" applyFont="1" applyFill="1" applyBorder="1" applyAlignment="1" applyProtection="1">
      <alignment horizontal="center" vertical="center"/>
    </xf>
    <xf numFmtId="0" fontId="44" fillId="3" borderId="110" xfId="0" applyFont="1" applyFill="1" applyBorder="1" applyAlignment="1" applyProtection="1">
      <alignment horizontal="center" vertical="center"/>
      <protection locked="0"/>
    </xf>
    <xf numFmtId="0" fontId="44" fillId="3" borderId="104" xfId="0" applyFont="1" applyFill="1" applyBorder="1" applyAlignment="1" applyProtection="1">
      <alignment horizontal="center" vertical="center"/>
      <protection locked="0"/>
    </xf>
    <xf numFmtId="0" fontId="28" fillId="4" borderId="109" xfId="0" applyFont="1" applyFill="1" applyBorder="1" applyAlignment="1" applyProtection="1">
      <alignment horizontal="center" vertical="center"/>
    </xf>
    <xf numFmtId="0" fontId="28" fillId="4" borderId="106" xfId="0" applyFont="1" applyFill="1" applyBorder="1" applyAlignment="1" applyProtection="1">
      <alignment horizontal="center" vertical="center"/>
    </xf>
    <xf numFmtId="0" fontId="20" fillId="6" borderId="13" xfId="4" applyFont="1" applyFill="1" applyBorder="1" applyAlignment="1" applyProtection="1">
      <alignment horizontal="center" vertical="center"/>
    </xf>
    <xf numFmtId="0" fontId="20" fillId="6" borderId="22" xfId="4" applyFont="1" applyFill="1" applyBorder="1" applyAlignment="1" applyProtection="1">
      <alignment horizontal="center" vertical="center"/>
    </xf>
    <xf numFmtId="0" fontId="20" fillId="6" borderId="25" xfId="4" applyFont="1" applyFill="1" applyBorder="1" applyAlignment="1" applyProtection="1">
      <alignment horizontal="center" vertical="center"/>
    </xf>
    <xf numFmtId="0" fontId="20" fillId="6" borderId="26" xfId="4" applyFont="1" applyFill="1" applyBorder="1" applyAlignment="1" applyProtection="1">
      <alignment horizontal="center" vertical="center"/>
    </xf>
    <xf numFmtId="0" fontId="20" fillId="6" borderId="92" xfId="4" applyFont="1" applyFill="1" applyBorder="1" applyAlignment="1" applyProtection="1">
      <alignment horizontal="center" vertical="center"/>
    </xf>
    <xf numFmtId="0" fontId="20" fillId="6" borderId="80" xfId="4" applyFont="1" applyFill="1" applyBorder="1" applyAlignment="1" applyProtection="1">
      <alignment horizontal="center" vertical="center"/>
    </xf>
    <xf numFmtId="0" fontId="28" fillId="4" borderId="106" xfId="0" applyFont="1" applyFill="1" applyBorder="1" applyAlignment="1" applyProtection="1">
      <alignment horizontal="center" vertical="center" wrapText="1"/>
    </xf>
    <xf numFmtId="0" fontId="28" fillId="4" borderId="116" xfId="4" applyFont="1" applyFill="1" applyBorder="1" applyAlignment="1" applyProtection="1">
      <alignment horizontal="center" vertical="center"/>
    </xf>
    <xf numFmtId="0" fontId="28" fillId="4" borderId="136" xfId="4" applyFont="1" applyFill="1" applyBorder="1" applyAlignment="1" applyProtection="1">
      <alignment horizontal="center" vertical="center"/>
    </xf>
    <xf numFmtId="0" fontId="28" fillId="4" borderId="117" xfId="4" applyFont="1" applyFill="1" applyBorder="1" applyAlignment="1" applyProtection="1">
      <alignment horizontal="center" vertical="center"/>
    </xf>
    <xf numFmtId="44" fontId="10" fillId="6" borderId="123" xfId="1" applyFont="1" applyFill="1" applyBorder="1" applyAlignment="1" applyProtection="1">
      <alignment horizontal="center" vertical="center" wrapText="1"/>
    </xf>
    <xf numFmtId="44" fontId="10" fillId="6" borderId="98" xfId="1" applyFont="1" applyFill="1" applyBorder="1" applyAlignment="1" applyProtection="1">
      <alignment horizontal="center" vertical="center" wrapText="1"/>
    </xf>
    <xf numFmtId="44" fontId="10" fillId="6" borderId="27" xfId="1" applyFont="1" applyFill="1" applyBorder="1" applyAlignment="1" applyProtection="1">
      <alignment horizontal="center" vertical="center" wrapText="1"/>
    </xf>
    <xf numFmtId="44" fontId="10" fillId="6" borderId="75" xfId="1" applyFont="1" applyFill="1" applyBorder="1" applyAlignment="1" applyProtection="1">
      <alignment horizontal="center" vertical="center" wrapText="1"/>
    </xf>
    <xf numFmtId="0" fontId="37" fillId="4" borderId="106" xfId="0" applyFont="1" applyFill="1" applyBorder="1" applyAlignment="1" applyProtection="1">
      <alignment horizontal="center" vertical="center"/>
    </xf>
    <xf numFmtId="0" fontId="37" fillId="4" borderId="116" xfId="4" applyFont="1" applyFill="1" applyBorder="1" applyAlignment="1" applyProtection="1">
      <alignment horizontal="center" vertical="center"/>
    </xf>
    <xf numFmtId="0" fontId="37" fillId="4" borderId="117" xfId="4" applyFont="1" applyFill="1" applyBorder="1" applyAlignment="1" applyProtection="1">
      <alignment horizontal="center" vertical="center"/>
    </xf>
    <xf numFmtId="0" fontId="11" fillId="4" borderId="116" xfId="0" applyFont="1" applyFill="1" applyBorder="1" applyAlignment="1" applyProtection="1">
      <alignment horizontal="center" vertical="center"/>
    </xf>
    <xf numFmtId="0" fontId="11" fillId="4" borderId="124" xfId="0" applyFont="1" applyFill="1" applyBorder="1" applyAlignment="1" applyProtection="1">
      <alignment horizontal="center" vertical="center"/>
    </xf>
    <xf numFmtId="44" fontId="25" fillId="3" borderId="20" xfId="1" applyFont="1" applyFill="1" applyBorder="1" applyAlignment="1" applyProtection="1">
      <alignment horizontal="center" vertical="center"/>
      <protection locked="0"/>
    </xf>
    <xf numFmtId="0" fontId="28" fillId="4" borderId="116" xfId="0" applyFont="1" applyFill="1" applyBorder="1" applyAlignment="1" applyProtection="1">
      <alignment horizontal="center" vertical="center"/>
    </xf>
    <xf numFmtId="0" fontId="28" fillId="4" borderId="117" xfId="0" applyFont="1" applyFill="1" applyBorder="1" applyAlignment="1" applyProtection="1">
      <alignment horizontal="center" vertical="center"/>
    </xf>
    <xf numFmtId="0" fontId="9" fillId="4" borderId="106" xfId="0" applyFont="1" applyFill="1" applyBorder="1" applyAlignment="1" applyProtection="1">
      <alignment horizontal="center" vertical="center"/>
    </xf>
    <xf numFmtId="37" fontId="25" fillId="3" borderId="71" xfId="1" applyNumberFormat="1" applyFont="1" applyFill="1" applyBorder="1" applyAlignment="1" applyProtection="1">
      <alignment horizontal="center" vertical="center"/>
      <protection locked="0"/>
    </xf>
    <xf numFmtId="0" fontId="59" fillId="3" borderId="68"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48" fillId="5" borderId="11" xfId="4" applyFont="1" applyFill="1" applyBorder="1" applyAlignment="1" applyProtection="1">
      <alignment horizontal="center" vertical="center"/>
    </xf>
    <xf numFmtId="0" fontId="48" fillId="5" borderId="20" xfId="4" applyFont="1" applyFill="1" applyBorder="1" applyAlignment="1" applyProtection="1">
      <alignment horizontal="center" vertical="center"/>
    </xf>
    <xf numFmtId="0" fontId="32" fillId="3" borderId="70" xfId="0" applyFont="1" applyFill="1" applyBorder="1" applyAlignment="1" applyProtection="1">
      <alignment horizontal="left" vertical="center"/>
      <protection locked="0"/>
    </xf>
    <xf numFmtId="0" fontId="32" fillId="3" borderId="21" xfId="0" applyFont="1" applyFill="1" applyBorder="1" applyAlignment="1" applyProtection="1">
      <alignment horizontal="left" vertical="center"/>
      <protection locked="0"/>
    </xf>
    <xf numFmtId="0" fontId="32" fillId="3" borderId="20" xfId="0" applyFont="1" applyFill="1" applyBorder="1" applyAlignment="1" applyProtection="1">
      <alignment horizontal="left" vertical="center"/>
      <protection locked="0"/>
    </xf>
    <xf numFmtId="0" fontId="35" fillId="6" borderId="70" xfId="0" applyFont="1" applyFill="1" applyBorder="1" applyAlignment="1" applyProtection="1">
      <alignment horizontal="left" vertical="center"/>
    </xf>
    <xf numFmtId="0" fontId="35" fillId="6" borderId="21" xfId="0" applyFont="1" applyFill="1" applyBorder="1" applyAlignment="1" applyProtection="1">
      <alignment horizontal="left" vertical="center"/>
    </xf>
    <xf numFmtId="0" fontId="35" fillId="6" borderId="71" xfId="0" applyFont="1" applyFill="1" applyBorder="1" applyAlignment="1" applyProtection="1">
      <alignment horizontal="left" vertical="center"/>
    </xf>
    <xf numFmtId="0" fontId="35" fillId="6" borderId="65" xfId="0" applyFont="1" applyFill="1" applyBorder="1" applyAlignment="1" applyProtection="1">
      <alignment horizontal="left" vertical="center"/>
    </xf>
    <xf numFmtId="0" fontId="35" fillId="6" borderId="66" xfId="0" applyFont="1" applyFill="1" applyBorder="1" applyAlignment="1" applyProtection="1">
      <alignment horizontal="left" vertical="center"/>
    </xf>
    <xf numFmtId="0" fontId="35" fillId="6" borderId="67" xfId="0" applyFont="1" applyFill="1" applyBorder="1" applyAlignment="1" applyProtection="1">
      <alignment horizontal="left" vertical="center"/>
    </xf>
    <xf numFmtId="0" fontId="33" fillId="6" borderId="74" xfId="0" applyFont="1" applyFill="1" applyBorder="1" applyAlignment="1" applyProtection="1">
      <alignment horizontal="center" vertical="center"/>
    </xf>
    <xf numFmtId="0" fontId="33" fillId="6" borderId="18" xfId="0" applyFont="1" applyFill="1" applyBorder="1" applyAlignment="1" applyProtection="1">
      <alignment horizontal="center" vertical="center"/>
    </xf>
    <xf numFmtId="0" fontId="33" fillId="6" borderId="20" xfId="0" applyFont="1" applyFill="1" applyBorder="1" applyAlignment="1" applyProtection="1">
      <alignment horizontal="center" vertical="center"/>
    </xf>
    <xf numFmtId="0" fontId="16" fillId="5" borderId="47" xfId="0" applyFont="1" applyFill="1" applyBorder="1" applyAlignment="1" applyProtection="1">
      <alignment horizontal="center" vertical="center"/>
    </xf>
    <xf numFmtId="0" fontId="16" fillId="5" borderId="24" xfId="0" applyFont="1" applyFill="1" applyBorder="1" applyAlignment="1" applyProtection="1">
      <alignment horizontal="center" vertical="center"/>
    </xf>
    <xf numFmtId="0" fontId="16" fillId="5" borderId="38" xfId="0" applyFont="1" applyFill="1" applyBorder="1" applyAlignment="1" applyProtection="1">
      <alignment horizontal="center" vertical="center"/>
    </xf>
    <xf numFmtId="0" fontId="0" fillId="5" borderId="0" xfId="0" applyFill="1" applyBorder="1" applyAlignment="1" applyProtection="1">
      <alignment horizontal="center"/>
    </xf>
    <xf numFmtId="0" fontId="15" fillId="7" borderId="55" xfId="0" applyFont="1" applyFill="1" applyBorder="1" applyAlignment="1" applyProtection="1">
      <alignment horizontal="center"/>
      <protection locked="0"/>
    </xf>
    <xf numFmtId="0" fontId="15" fillId="7" borderId="19" xfId="0" applyFont="1" applyFill="1" applyBorder="1" applyAlignment="1" applyProtection="1">
      <alignment horizontal="center"/>
      <protection locked="0"/>
    </xf>
    <xf numFmtId="0" fontId="15" fillId="7" borderId="22" xfId="0" applyFont="1" applyFill="1" applyBorder="1" applyAlignment="1" applyProtection="1">
      <alignment horizontal="center"/>
      <protection locked="0"/>
    </xf>
    <xf numFmtId="0" fontId="15" fillId="7" borderId="59" xfId="0" applyFont="1" applyFill="1" applyBorder="1" applyAlignment="1" applyProtection="1">
      <alignment horizontal="center"/>
      <protection locked="0"/>
    </xf>
    <xf numFmtId="0" fontId="15" fillId="7" borderId="0" xfId="0" applyFont="1" applyFill="1" applyBorder="1" applyAlignment="1" applyProtection="1">
      <alignment horizontal="center"/>
      <protection locked="0"/>
    </xf>
    <xf numFmtId="0" fontId="15" fillId="7" borderId="26" xfId="0" applyFont="1" applyFill="1" applyBorder="1" applyAlignment="1" applyProtection="1">
      <alignment horizontal="center"/>
      <protection locked="0"/>
    </xf>
    <xf numFmtId="0" fontId="15" fillId="7" borderId="61" xfId="0" applyFont="1" applyFill="1" applyBorder="1" applyAlignment="1" applyProtection="1">
      <alignment horizontal="center"/>
      <protection locked="0"/>
    </xf>
    <xf numFmtId="0" fontId="15" fillId="7" borderId="62" xfId="0" applyFont="1" applyFill="1" applyBorder="1" applyAlignment="1" applyProtection="1">
      <alignment horizontal="center"/>
      <protection locked="0"/>
    </xf>
    <xf numFmtId="0" fontId="15" fillId="7" borderId="80" xfId="0" applyFont="1" applyFill="1" applyBorder="1" applyAlignment="1" applyProtection="1">
      <alignment horizontal="center"/>
      <protection locked="0"/>
    </xf>
    <xf numFmtId="0" fontId="0" fillId="4" borderId="0" xfId="0" applyFill="1" applyBorder="1" applyAlignment="1" applyProtection="1">
      <alignment horizontal="center"/>
    </xf>
    <xf numFmtId="0" fontId="0" fillId="4" borderId="25" xfId="0" applyFill="1" applyBorder="1" applyAlignment="1" applyProtection="1">
      <alignment horizontal="center"/>
      <protection locked="0"/>
    </xf>
    <xf numFmtId="0" fontId="0" fillId="4" borderId="27" xfId="0" applyFill="1" applyBorder="1" applyAlignment="1" applyProtection="1">
      <alignment horizontal="center"/>
      <protection locked="0"/>
    </xf>
    <xf numFmtId="0" fontId="15" fillId="7" borderId="13" xfId="0" applyFont="1" applyFill="1" applyBorder="1" applyAlignment="1" applyProtection="1">
      <alignment horizontal="center"/>
      <protection locked="0"/>
    </xf>
    <xf numFmtId="0" fontId="15" fillId="7" borderId="72" xfId="0" applyFont="1" applyFill="1" applyBorder="1" applyAlignment="1" applyProtection="1">
      <alignment horizontal="center"/>
      <protection locked="0"/>
    </xf>
    <xf numFmtId="0" fontId="15" fillId="7" borderId="25" xfId="0" applyFont="1" applyFill="1" applyBorder="1" applyAlignment="1" applyProtection="1">
      <alignment horizontal="center"/>
      <protection locked="0"/>
    </xf>
    <xf numFmtId="0" fontId="15" fillId="7" borderId="60" xfId="0" applyFont="1" applyFill="1" applyBorder="1" applyAlignment="1" applyProtection="1">
      <alignment horizontal="center"/>
      <protection locked="0"/>
    </xf>
    <xf numFmtId="0" fontId="15" fillId="7" borderId="92" xfId="0" applyFont="1" applyFill="1" applyBorder="1" applyAlignment="1" applyProtection="1">
      <alignment horizontal="center"/>
      <protection locked="0"/>
    </xf>
    <xf numFmtId="0" fontId="15" fillId="7" borderId="63" xfId="0" applyFont="1" applyFill="1" applyBorder="1" applyAlignment="1" applyProtection="1">
      <alignment horizontal="center"/>
      <protection locked="0"/>
    </xf>
    <xf numFmtId="0" fontId="0" fillId="7" borderId="55" xfId="0" applyFill="1" applyBorder="1" applyAlignment="1">
      <alignment horizontal="center" wrapText="1"/>
    </xf>
    <xf numFmtId="0" fontId="0" fillId="7" borderId="19" xfId="0" applyFill="1" applyBorder="1" applyAlignment="1">
      <alignment horizontal="center" wrapText="1"/>
    </xf>
    <xf numFmtId="0" fontId="0" fillId="7" borderId="72" xfId="0" applyFill="1" applyBorder="1" applyAlignment="1">
      <alignment horizontal="center" wrapText="1"/>
    </xf>
    <xf numFmtId="0" fontId="0" fillId="7" borderId="59" xfId="0" applyFill="1" applyBorder="1" applyAlignment="1">
      <alignment horizontal="center" wrapText="1"/>
    </xf>
    <xf numFmtId="0" fontId="0" fillId="7" borderId="0" xfId="0" applyFill="1" applyBorder="1" applyAlignment="1">
      <alignment horizontal="center" wrapText="1"/>
    </xf>
    <xf numFmtId="0" fontId="0" fillId="7" borderId="60" xfId="0" applyFill="1" applyBorder="1" applyAlignment="1">
      <alignment horizontal="center" wrapText="1"/>
    </xf>
    <xf numFmtId="0" fontId="0" fillId="7" borderId="61" xfId="0" applyFill="1" applyBorder="1" applyAlignment="1">
      <alignment horizontal="center" wrapText="1"/>
    </xf>
    <xf numFmtId="0" fontId="0" fillId="7" borderId="62" xfId="0" applyFill="1" applyBorder="1" applyAlignment="1">
      <alignment horizontal="center" wrapText="1"/>
    </xf>
    <xf numFmtId="0" fontId="0" fillId="7" borderId="63" xfId="0" applyFill="1" applyBorder="1" applyAlignment="1">
      <alignment horizontal="center" wrapText="1"/>
    </xf>
    <xf numFmtId="0" fontId="36" fillId="6" borderId="94" xfId="0" applyFont="1" applyFill="1" applyBorder="1" applyAlignment="1" applyProtection="1">
      <alignment horizontal="center" vertical="center"/>
    </xf>
    <xf numFmtId="0" fontId="15" fillId="6" borderId="5" xfId="0" applyFont="1" applyFill="1" applyBorder="1" applyAlignment="1" applyProtection="1">
      <alignment horizontal="center"/>
    </xf>
    <xf numFmtId="0" fontId="15" fillId="6" borderId="0" xfId="0" applyFont="1" applyFill="1" applyBorder="1" applyAlignment="1" applyProtection="1">
      <alignment horizontal="center"/>
    </xf>
    <xf numFmtId="0" fontId="15" fillId="6" borderId="30" xfId="0" applyFont="1" applyFill="1" applyBorder="1" applyAlignment="1" applyProtection="1">
      <alignment horizontal="center"/>
    </xf>
    <xf numFmtId="0" fontId="15" fillId="6" borderId="31" xfId="0" applyFont="1" applyFill="1" applyBorder="1" applyAlignment="1" applyProtection="1">
      <alignment horizontal="center"/>
    </xf>
    <xf numFmtId="0" fontId="15" fillId="6" borderId="12" xfId="0" applyFont="1" applyFill="1" applyBorder="1" applyAlignment="1" applyProtection="1">
      <alignment horizontal="center"/>
    </xf>
    <xf numFmtId="0" fontId="36" fillId="5" borderId="13" xfId="0" applyFont="1" applyFill="1" applyBorder="1" applyAlignment="1" applyProtection="1">
      <alignment horizontal="center" vertical="center"/>
    </xf>
    <xf numFmtId="0" fontId="36" fillId="5" borderId="27" xfId="0" applyFont="1" applyFill="1" applyBorder="1" applyAlignment="1" applyProtection="1">
      <alignment horizontal="center" vertical="center"/>
    </xf>
    <xf numFmtId="0" fontId="14" fillId="5" borderId="84" xfId="0" applyFont="1" applyFill="1" applyBorder="1" applyAlignment="1" applyProtection="1">
      <alignment horizontal="center"/>
    </xf>
    <xf numFmtId="0" fontId="14" fillId="5" borderId="85" xfId="0" applyFont="1" applyFill="1" applyBorder="1" applyAlignment="1" applyProtection="1">
      <alignment horizontal="center"/>
    </xf>
    <xf numFmtId="0" fontId="6" fillId="6" borderId="55" xfId="5" applyFill="1" applyBorder="1" applyAlignment="1" applyProtection="1">
      <alignment horizontal="center"/>
    </xf>
    <xf numFmtId="0" fontId="6" fillId="6" borderId="19" xfId="5" applyFill="1" applyBorder="1" applyAlignment="1" applyProtection="1">
      <alignment horizontal="center"/>
    </xf>
    <xf numFmtId="0" fontId="6" fillId="6" borderId="22" xfId="5" applyFill="1" applyBorder="1" applyAlignment="1" applyProtection="1">
      <alignment horizontal="center"/>
    </xf>
    <xf numFmtId="0" fontId="6" fillId="6" borderId="74" xfId="5" applyFill="1" applyBorder="1" applyAlignment="1" applyProtection="1">
      <alignment horizontal="center"/>
    </xf>
    <xf numFmtId="0" fontId="6" fillId="6" borderId="18" xfId="5" applyFill="1" applyBorder="1" applyAlignment="1" applyProtection="1">
      <alignment horizontal="center"/>
    </xf>
    <xf numFmtId="0" fontId="6" fillId="6" borderId="23" xfId="5" applyFill="1" applyBorder="1" applyAlignment="1" applyProtection="1">
      <alignment horizontal="center"/>
    </xf>
    <xf numFmtId="0" fontId="33" fillId="4" borderId="2"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164" fontId="25" fillId="0" borderId="13" xfId="1" applyNumberFormat="1" applyFont="1" applyBorder="1" applyAlignment="1" applyProtection="1">
      <alignment horizontal="center" vertical="center"/>
      <protection locked="0"/>
    </xf>
    <xf numFmtId="164" fontId="25" fillId="0" borderId="22" xfId="1" applyNumberFormat="1" applyFont="1" applyBorder="1" applyAlignment="1" applyProtection="1">
      <alignment horizontal="center" vertical="center"/>
      <protection locked="0"/>
    </xf>
    <xf numFmtId="164" fontId="25" fillId="0" borderId="25" xfId="1" applyNumberFormat="1" applyFont="1" applyBorder="1" applyAlignment="1" applyProtection="1">
      <alignment horizontal="center" vertical="center"/>
      <protection locked="0"/>
    </xf>
    <xf numFmtId="164" fontId="25" fillId="0" borderId="26" xfId="1" applyNumberFormat="1" applyFont="1" applyBorder="1" applyAlignment="1" applyProtection="1">
      <alignment horizontal="center" vertical="center"/>
      <protection locked="0"/>
    </xf>
    <xf numFmtId="164" fontId="25" fillId="0" borderId="27" xfId="1" applyNumberFormat="1" applyFont="1" applyBorder="1" applyAlignment="1" applyProtection="1">
      <alignment horizontal="center" vertical="center"/>
      <protection locked="0"/>
    </xf>
    <xf numFmtId="164" fontId="25" fillId="0" borderId="23" xfId="1" applyNumberFormat="1" applyFont="1" applyBorder="1" applyAlignment="1" applyProtection="1">
      <alignment horizontal="center" vertical="center"/>
      <protection locked="0"/>
    </xf>
    <xf numFmtId="0" fontId="0" fillId="5" borderId="13" xfId="0" applyFill="1" applyBorder="1" applyAlignment="1">
      <alignment horizontal="center"/>
    </xf>
    <xf numFmtId="0" fontId="0" fillId="5" borderId="72" xfId="0" applyFill="1" applyBorder="1" applyAlignment="1">
      <alignment horizontal="center"/>
    </xf>
    <xf numFmtId="0" fontId="0" fillId="5" borderId="25" xfId="0" applyFill="1" applyBorder="1" applyAlignment="1">
      <alignment horizontal="center"/>
    </xf>
    <xf numFmtId="0" fontId="0" fillId="5" borderId="60" xfId="0" applyFill="1" applyBorder="1" applyAlignment="1">
      <alignment horizontal="center"/>
    </xf>
    <xf numFmtId="0" fontId="0" fillId="5" borderId="27" xfId="0" applyFill="1" applyBorder="1" applyAlignment="1">
      <alignment horizontal="center"/>
    </xf>
    <xf numFmtId="0" fontId="0" fillId="5" borderId="75" xfId="0" applyFill="1" applyBorder="1" applyAlignment="1">
      <alignment horizontal="center"/>
    </xf>
    <xf numFmtId="0" fontId="17" fillId="5" borderId="71" xfId="0" applyFont="1" applyFill="1" applyBorder="1" applyAlignment="1" applyProtection="1">
      <alignment horizontal="center" vertical="center"/>
    </xf>
    <xf numFmtId="0" fontId="9" fillId="4" borderId="11"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xf>
    <xf numFmtId="0" fontId="25" fillId="0" borderId="102"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0" borderId="103" xfId="0" applyFont="1" applyBorder="1" applyAlignment="1" applyProtection="1">
      <alignment horizontal="center" vertical="center"/>
      <protection locked="0"/>
    </xf>
    <xf numFmtId="3" fontId="25" fillId="0" borderId="30" xfId="0" applyNumberFormat="1" applyFont="1" applyBorder="1" applyAlignment="1" applyProtection="1">
      <alignment horizontal="center" vertical="center"/>
      <protection locked="0"/>
    </xf>
    <xf numFmtId="3" fontId="25" fillId="0" borderId="31" xfId="0" applyNumberFormat="1" applyFont="1" applyBorder="1" applyAlignment="1" applyProtection="1">
      <alignment horizontal="center" vertical="center"/>
      <protection locked="0"/>
    </xf>
    <xf numFmtId="3" fontId="25" fillId="0" borderId="12" xfId="0" applyNumberFormat="1" applyFont="1" applyBorder="1" applyAlignment="1" applyProtection="1">
      <alignment horizontal="center" vertical="center"/>
      <protection locked="0"/>
    </xf>
    <xf numFmtId="1" fontId="25" fillId="0" borderId="30" xfId="6" applyNumberFormat="1" applyFont="1" applyBorder="1" applyAlignment="1" applyProtection="1">
      <alignment horizontal="center" vertical="center"/>
      <protection locked="0"/>
    </xf>
    <xf numFmtId="1" fontId="25" fillId="0" borderId="31" xfId="6" applyNumberFormat="1" applyFont="1" applyBorder="1" applyAlignment="1" applyProtection="1">
      <alignment horizontal="center" vertical="center"/>
      <protection locked="0"/>
    </xf>
    <xf numFmtId="1" fontId="25" fillId="0" borderId="12" xfId="6" applyNumberFormat="1"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3" fontId="25" fillId="0" borderId="13" xfId="0" applyNumberFormat="1" applyFont="1" applyBorder="1" applyAlignment="1" applyProtection="1">
      <alignment horizontal="center" vertical="center"/>
      <protection locked="0"/>
    </xf>
    <xf numFmtId="3" fontId="25" fillId="0" borderId="22" xfId="0" applyNumberFormat="1" applyFont="1" applyBorder="1" applyAlignment="1" applyProtection="1">
      <alignment horizontal="center" vertical="center"/>
      <protection locked="0"/>
    </xf>
    <xf numFmtId="3" fontId="25" fillId="0" borderId="27" xfId="0" applyNumberFormat="1" applyFont="1" applyBorder="1" applyAlignment="1" applyProtection="1">
      <alignment horizontal="center" vertical="center"/>
      <protection locked="0"/>
    </xf>
    <xf numFmtId="3" fontId="25" fillId="0" borderId="23" xfId="0" applyNumberFormat="1" applyFont="1" applyBorder="1" applyAlignment="1" applyProtection="1">
      <alignment horizontal="center" vertical="center"/>
      <protection locked="0"/>
    </xf>
    <xf numFmtId="1" fontId="25" fillId="0" borderId="13" xfId="6" applyNumberFormat="1" applyFont="1" applyBorder="1" applyAlignment="1" applyProtection="1">
      <alignment horizontal="center" vertical="center"/>
      <protection locked="0"/>
    </xf>
    <xf numFmtId="1" fontId="25" fillId="0" borderId="22" xfId="6" applyNumberFormat="1" applyFont="1" applyBorder="1" applyAlignment="1" applyProtection="1">
      <alignment horizontal="center" vertical="center"/>
      <protection locked="0"/>
    </xf>
    <xf numFmtId="1" fontId="25" fillId="0" borderId="27" xfId="6" applyNumberFormat="1" applyFont="1" applyBorder="1" applyAlignment="1" applyProtection="1">
      <alignment horizontal="center" vertical="center"/>
      <protection locked="0"/>
    </xf>
    <xf numFmtId="1" fontId="25" fillId="0" borderId="23" xfId="6" applyNumberFormat="1" applyFont="1" applyBorder="1" applyAlignment="1" applyProtection="1">
      <alignment horizontal="center" vertical="center"/>
      <protection locked="0"/>
    </xf>
    <xf numFmtId="9" fontId="25" fillId="0" borderId="13" xfId="6" applyFont="1" applyBorder="1" applyAlignment="1" applyProtection="1">
      <alignment horizontal="center" vertical="center"/>
      <protection locked="0"/>
    </xf>
    <xf numFmtId="9" fontId="25" fillId="0" borderId="22" xfId="6" applyFont="1" applyBorder="1" applyAlignment="1" applyProtection="1">
      <alignment horizontal="center" vertical="center"/>
      <protection locked="0"/>
    </xf>
    <xf numFmtId="9" fontId="25" fillId="0" borderId="27" xfId="6" applyFont="1" applyBorder="1" applyAlignment="1" applyProtection="1">
      <alignment horizontal="center" vertical="center"/>
      <protection locked="0"/>
    </xf>
    <xf numFmtId="9" fontId="25" fillId="0" borderId="23" xfId="6" applyFont="1" applyBorder="1" applyAlignment="1" applyProtection="1">
      <alignment horizontal="center" vertical="center"/>
      <protection locked="0"/>
    </xf>
    <xf numFmtId="0" fontId="0" fillId="5" borderId="55" xfId="0" applyFill="1" applyBorder="1" applyAlignment="1">
      <alignment horizontal="center"/>
    </xf>
    <xf numFmtId="0" fontId="0" fillId="5" borderId="22" xfId="0" applyFill="1" applyBorder="1" applyAlignment="1">
      <alignment horizontal="center"/>
    </xf>
    <xf numFmtId="0" fontId="0" fillId="5" borderId="59" xfId="0" applyFill="1" applyBorder="1" applyAlignment="1">
      <alignment horizontal="center"/>
    </xf>
    <xf numFmtId="0" fontId="0" fillId="5" borderId="26" xfId="0" applyFill="1" applyBorder="1" applyAlignment="1">
      <alignment horizontal="center"/>
    </xf>
    <xf numFmtId="0" fontId="0" fillId="5" borderId="74" xfId="0" applyFill="1" applyBorder="1" applyAlignment="1">
      <alignment horizontal="center"/>
    </xf>
    <xf numFmtId="0" fontId="0" fillId="5" borderId="23" xfId="0" applyFill="1" applyBorder="1" applyAlignment="1">
      <alignment horizontal="center"/>
    </xf>
    <xf numFmtId="0" fontId="25" fillId="3" borderId="70"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center" vertical="center" wrapText="1"/>
      <protection locked="0"/>
    </xf>
    <xf numFmtId="0" fontId="25" fillId="3" borderId="11" xfId="0" applyFont="1" applyFill="1" applyBorder="1" applyAlignment="1" applyProtection="1">
      <alignment horizontal="center" vertical="center" wrapText="1"/>
      <protection locked="0"/>
    </xf>
    <xf numFmtId="0" fontId="25" fillId="3" borderId="20" xfId="0" applyFont="1" applyFill="1" applyBorder="1" applyAlignment="1" applyProtection="1">
      <alignment horizontal="center" vertical="center" wrapText="1"/>
      <protection locked="0"/>
    </xf>
    <xf numFmtId="0" fontId="25" fillId="3" borderId="21"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9" fillId="4" borderId="70" xfId="0" applyFont="1" applyFill="1" applyBorder="1" applyAlignment="1" applyProtection="1">
      <alignment horizontal="center" vertical="center"/>
    </xf>
    <xf numFmtId="9" fontId="25" fillId="3" borderId="27" xfId="6" applyFont="1" applyFill="1" applyBorder="1" applyAlignment="1" applyProtection="1">
      <alignment horizontal="center" vertical="center"/>
      <protection locked="0"/>
    </xf>
    <xf numFmtId="9" fontId="25" fillId="3" borderId="23" xfId="6" applyFont="1" applyFill="1" applyBorder="1" applyAlignment="1" applyProtection="1">
      <alignment horizontal="center" vertical="center"/>
      <protection locked="0"/>
    </xf>
    <xf numFmtId="0" fontId="0" fillId="7" borderId="56" xfId="0" applyFill="1" applyBorder="1" applyAlignment="1">
      <alignment horizontal="center" wrapText="1"/>
    </xf>
    <xf numFmtId="0" fontId="0" fillId="7" borderId="57" xfId="0" applyFill="1" applyBorder="1" applyAlignment="1">
      <alignment horizontal="center" wrapText="1"/>
    </xf>
    <xf numFmtId="0" fontId="0" fillId="7" borderId="58" xfId="0" applyFill="1" applyBorder="1" applyAlignment="1">
      <alignment horizontal="center" wrapText="1"/>
    </xf>
    <xf numFmtId="0" fontId="0" fillId="6" borderId="13" xfId="0" applyFill="1" applyBorder="1" applyAlignment="1">
      <alignment horizontal="center"/>
    </xf>
    <xf numFmtId="0" fontId="0" fillId="6" borderId="72" xfId="0" applyFill="1" applyBorder="1" applyAlignment="1">
      <alignment horizontal="center"/>
    </xf>
    <xf numFmtId="0" fontId="0" fillId="6" borderId="25" xfId="0" applyFill="1" applyBorder="1" applyAlignment="1">
      <alignment horizontal="center"/>
    </xf>
    <xf numFmtId="0" fontId="0" fillId="6" borderId="60" xfId="0" applyFill="1" applyBorder="1" applyAlignment="1">
      <alignment horizontal="center"/>
    </xf>
    <xf numFmtId="0" fontId="0" fillId="6" borderId="27" xfId="0" applyFill="1" applyBorder="1" applyAlignment="1">
      <alignment horizontal="center"/>
    </xf>
    <xf numFmtId="0" fontId="0" fillId="6" borderId="75" xfId="0" applyFill="1" applyBorder="1" applyAlignment="1">
      <alignment horizontal="center"/>
    </xf>
    <xf numFmtId="0" fontId="17" fillId="6" borderId="55" xfId="0" applyFont="1" applyFill="1" applyBorder="1" applyAlignment="1" applyProtection="1">
      <alignment horizontal="center" vertical="center"/>
    </xf>
    <xf numFmtId="0" fontId="17" fillId="6" borderId="19" xfId="0" applyFont="1" applyFill="1" applyBorder="1" applyAlignment="1" applyProtection="1">
      <alignment horizontal="center" vertical="center"/>
    </xf>
    <xf numFmtId="0" fontId="17" fillId="6" borderId="72" xfId="0" applyFont="1" applyFill="1" applyBorder="1" applyAlignment="1" applyProtection="1">
      <alignment horizontal="center" vertical="center"/>
    </xf>
    <xf numFmtId="0" fontId="17" fillId="6" borderId="71" xfId="0" applyFont="1" applyFill="1" applyBorder="1" applyAlignment="1" applyProtection="1">
      <alignment horizontal="center" vertical="center"/>
    </xf>
    <xf numFmtId="9" fontId="25" fillId="0" borderId="30" xfId="6" applyFont="1" applyBorder="1" applyAlignment="1" applyProtection="1">
      <alignment horizontal="center" vertical="center"/>
      <protection locked="0"/>
    </xf>
    <xf numFmtId="9" fontId="25" fillId="0" borderId="12" xfId="6" applyFont="1" applyBorder="1" applyAlignment="1" applyProtection="1">
      <alignment horizontal="center" vertical="center"/>
      <protection locked="0"/>
    </xf>
    <xf numFmtId="0" fontId="0" fillId="6" borderId="26" xfId="0" applyFill="1" applyBorder="1" applyAlignment="1">
      <alignment horizontal="center"/>
    </xf>
    <xf numFmtId="0" fontId="0" fillId="7" borderId="56" xfId="0" applyFill="1" applyBorder="1" applyAlignment="1">
      <alignment horizontal="left" wrapText="1"/>
    </xf>
    <xf numFmtId="0" fontId="0" fillId="7" borderId="57" xfId="0" applyFill="1" applyBorder="1" applyAlignment="1">
      <alignment horizontal="left" wrapText="1"/>
    </xf>
    <xf numFmtId="0" fontId="0" fillId="7" borderId="58" xfId="0" applyFill="1" applyBorder="1" applyAlignment="1">
      <alignment horizontal="left" wrapText="1"/>
    </xf>
    <xf numFmtId="0" fontId="0" fillId="7" borderId="59" xfId="0" applyFill="1" applyBorder="1" applyAlignment="1">
      <alignment horizontal="left" wrapText="1"/>
    </xf>
    <xf numFmtId="0" fontId="0" fillId="7" borderId="0" xfId="0" applyFill="1" applyBorder="1" applyAlignment="1">
      <alignment horizontal="left" wrapText="1"/>
    </xf>
    <xf numFmtId="0" fontId="0" fillId="7" borderId="60" xfId="0" applyFill="1" applyBorder="1" applyAlignment="1">
      <alignment horizontal="left" wrapText="1"/>
    </xf>
    <xf numFmtId="0" fontId="0" fillId="7" borderId="61" xfId="0" applyFill="1" applyBorder="1" applyAlignment="1">
      <alignment horizontal="left" wrapText="1"/>
    </xf>
    <xf numFmtId="0" fontId="0" fillId="7" borderId="62" xfId="0" applyFill="1" applyBorder="1" applyAlignment="1">
      <alignment horizontal="left" wrapText="1"/>
    </xf>
    <xf numFmtId="0" fontId="0" fillId="7" borderId="63" xfId="0" applyFill="1" applyBorder="1" applyAlignment="1">
      <alignment horizontal="left" wrapText="1"/>
    </xf>
    <xf numFmtId="0" fontId="0" fillId="9" borderId="76" xfId="0" applyFill="1" applyBorder="1" applyAlignment="1">
      <alignment horizontal="center" wrapText="1"/>
    </xf>
    <xf numFmtId="0" fontId="0" fillId="9" borderId="77" xfId="0" applyFill="1" applyBorder="1" applyAlignment="1">
      <alignment horizontal="center" wrapText="1"/>
    </xf>
    <xf numFmtId="0" fontId="0" fillId="9" borderId="78" xfId="0" applyFill="1" applyBorder="1" applyAlignment="1">
      <alignment horizontal="center" wrapText="1"/>
    </xf>
    <xf numFmtId="0" fontId="17" fillId="5" borderId="55" xfId="0" applyFont="1" applyFill="1" applyBorder="1" applyAlignment="1" applyProtection="1">
      <alignment horizontal="center" vertical="center"/>
    </xf>
    <xf numFmtId="0" fontId="17" fillId="5" borderId="19" xfId="0" applyFont="1" applyFill="1" applyBorder="1" applyAlignment="1" applyProtection="1">
      <alignment horizontal="center" vertical="center"/>
    </xf>
    <xf numFmtId="0" fontId="17" fillId="5" borderId="72" xfId="0" applyFont="1" applyFill="1" applyBorder="1" applyAlignment="1" applyProtection="1">
      <alignment horizontal="center" vertical="center"/>
    </xf>
    <xf numFmtId="0" fontId="0" fillId="7" borderId="56" xfId="0" applyFill="1" applyBorder="1" applyAlignment="1">
      <alignment horizontal="center"/>
    </xf>
    <xf numFmtId="0" fontId="0" fillId="7" borderId="57" xfId="0" applyFill="1" applyBorder="1" applyAlignment="1">
      <alignment horizontal="center"/>
    </xf>
    <xf numFmtId="0" fontId="0" fillId="7" borderId="58" xfId="0" applyFill="1" applyBorder="1" applyAlignment="1">
      <alignment horizontal="center"/>
    </xf>
    <xf numFmtId="0" fontId="0" fillId="7" borderId="59" xfId="0" applyFill="1" applyBorder="1" applyAlignment="1">
      <alignment horizontal="center"/>
    </xf>
    <xf numFmtId="0" fontId="0" fillId="7" borderId="0" xfId="0" applyFill="1" applyBorder="1" applyAlignment="1">
      <alignment horizontal="center"/>
    </xf>
    <xf numFmtId="0" fontId="0" fillId="7" borderId="60" xfId="0" applyFill="1" applyBorder="1" applyAlignment="1">
      <alignment horizontal="center"/>
    </xf>
    <xf numFmtId="0" fontId="0" fillId="7" borderId="61" xfId="0" applyFill="1" applyBorder="1" applyAlignment="1">
      <alignment horizontal="center"/>
    </xf>
    <xf numFmtId="0" fontId="0" fillId="7" borderId="62" xfId="0" applyFill="1" applyBorder="1" applyAlignment="1">
      <alignment horizontal="center"/>
    </xf>
    <xf numFmtId="0" fontId="0" fillId="7" borderId="63" xfId="0" applyFill="1" applyBorder="1" applyAlignment="1">
      <alignment horizontal="center"/>
    </xf>
    <xf numFmtId="0" fontId="9" fillId="4" borderId="27" xfId="0" applyFont="1" applyFill="1" applyBorder="1" applyAlignment="1" applyProtection="1">
      <alignment horizontal="center" vertical="center"/>
    </xf>
    <xf numFmtId="0" fontId="9" fillId="4" borderId="23"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0" fontId="0" fillId="3" borderId="84" xfId="0" applyFill="1" applyBorder="1" applyAlignment="1" applyProtection="1">
      <alignment horizontal="center"/>
      <protection locked="0"/>
    </xf>
    <xf numFmtId="0" fontId="0" fillId="3" borderId="86" xfId="0" applyFill="1" applyBorder="1" applyAlignment="1" applyProtection="1">
      <alignment horizontal="center"/>
      <protection locked="0"/>
    </xf>
    <xf numFmtId="0" fontId="25" fillId="0" borderId="102" xfId="0" applyFont="1" applyBorder="1" applyAlignment="1" applyProtection="1">
      <alignment horizontal="center" vertical="center" wrapText="1"/>
      <protection locked="0"/>
    </xf>
    <xf numFmtId="0" fontId="25" fillId="0" borderId="112" xfId="0" applyFont="1" applyBorder="1" applyAlignment="1" applyProtection="1">
      <alignment horizontal="center" vertical="center" wrapText="1"/>
      <protection locked="0"/>
    </xf>
    <xf numFmtId="0" fontId="25" fillId="0" borderId="103" xfId="0" applyFont="1" applyBorder="1" applyAlignment="1" applyProtection="1">
      <alignment horizontal="center" vertical="center" wrapText="1"/>
      <protection locked="0"/>
    </xf>
    <xf numFmtId="9" fontId="25" fillId="0" borderId="31" xfId="6" applyFont="1" applyBorder="1" applyAlignment="1" applyProtection="1">
      <alignment horizontal="center" vertical="center"/>
      <protection locked="0"/>
    </xf>
    <xf numFmtId="0" fontId="13" fillId="5" borderId="13" xfId="0" applyFont="1" applyFill="1" applyBorder="1" applyAlignment="1" applyProtection="1">
      <alignment horizontal="center"/>
    </xf>
    <xf numFmtId="0" fontId="13" fillId="5" borderId="72" xfId="0" applyFont="1" applyFill="1" applyBorder="1" applyAlignment="1" applyProtection="1">
      <alignment horizontal="center"/>
    </xf>
    <xf numFmtId="0" fontId="13" fillId="5" borderId="25" xfId="0" applyFont="1" applyFill="1" applyBorder="1" applyAlignment="1" applyProtection="1">
      <alignment horizontal="center"/>
    </xf>
    <xf numFmtId="0" fontId="13" fillId="5" borderId="60" xfId="0" applyFont="1" applyFill="1" applyBorder="1" applyAlignment="1" applyProtection="1">
      <alignment horizontal="center"/>
    </xf>
    <xf numFmtId="0" fontId="13" fillId="5" borderId="27" xfId="0" applyFont="1" applyFill="1" applyBorder="1" applyAlignment="1" applyProtection="1">
      <alignment horizontal="center"/>
    </xf>
    <xf numFmtId="0" fontId="13" fillId="5" borderId="75" xfId="0" applyFont="1" applyFill="1" applyBorder="1" applyAlignment="1" applyProtection="1">
      <alignment horizontal="center"/>
    </xf>
    <xf numFmtId="0" fontId="9" fillId="3" borderId="31" xfId="0" applyFont="1" applyFill="1" applyBorder="1" applyAlignment="1" applyProtection="1">
      <alignment horizontal="center" vertical="center"/>
      <protection locked="0"/>
    </xf>
    <xf numFmtId="0" fontId="17" fillId="5" borderId="118" xfId="0" applyFont="1" applyFill="1" applyBorder="1" applyAlignment="1" applyProtection="1">
      <alignment horizontal="center"/>
    </xf>
    <xf numFmtId="0" fontId="17" fillId="5" borderId="9" xfId="0" applyFont="1" applyFill="1" applyBorder="1" applyAlignment="1" applyProtection="1">
      <alignment horizontal="center"/>
    </xf>
    <xf numFmtId="0" fontId="17" fillId="5" borderId="15" xfId="0" applyFont="1" applyFill="1" applyBorder="1" applyAlignment="1" applyProtection="1">
      <alignment horizontal="center"/>
    </xf>
    <xf numFmtId="0" fontId="13" fillId="6" borderId="13" xfId="0" applyFont="1" applyFill="1" applyBorder="1" applyAlignment="1">
      <alignment horizontal="center"/>
    </xf>
    <xf numFmtId="0" fontId="13" fillId="6" borderId="72" xfId="0" applyFont="1" applyFill="1" applyBorder="1" applyAlignment="1">
      <alignment horizontal="center"/>
    </xf>
    <xf numFmtId="0" fontId="13" fillId="6" borderId="25" xfId="0" applyFont="1" applyFill="1" applyBorder="1" applyAlignment="1">
      <alignment horizontal="center"/>
    </xf>
    <xf numFmtId="0" fontId="13" fillId="6" borderId="60" xfId="0" applyFont="1" applyFill="1" applyBorder="1" applyAlignment="1">
      <alignment horizontal="center"/>
    </xf>
    <xf numFmtId="0" fontId="13" fillId="6" borderId="27" xfId="0" applyFont="1" applyFill="1" applyBorder="1" applyAlignment="1">
      <alignment horizontal="center"/>
    </xf>
    <xf numFmtId="0" fontId="13" fillId="6" borderId="75" xfId="0" applyFont="1" applyFill="1" applyBorder="1" applyAlignment="1">
      <alignment horizontal="center"/>
    </xf>
    <xf numFmtId="0" fontId="17" fillId="6" borderId="118" xfId="0" applyFont="1" applyFill="1" applyBorder="1" applyAlignment="1" applyProtection="1">
      <alignment horizontal="center"/>
    </xf>
    <xf numFmtId="0" fontId="17" fillId="6" borderId="15" xfId="0" applyFont="1" applyFill="1" applyBorder="1" applyAlignment="1" applyProtection="1">
      <alignment horizontal="center"/>
    </xf>
    <xf numFmtId="0" fontId="0" fillId="7" borderId="55" xfId="0" applyFill="1" applyBorder="1" applyAlignment="1">
      <alignment horizontal="center"/>
    </xf>
    <xf numFmtId="0" fontId="0" fillId="7" borderId="19" xfId="0" applyFill="1" applyBorder="1" applyAlignment="1">
      <alignment horizontal="center"/>
    </xf>
    <xf numFmtId="0" fontId="0" fillId="7" borderId="72" xfId="0" applyFill="1" applyBorder="1" applyAlignment="1">
      <alignment horizontal="center"/>
    </xf>
    <xf numFmtId="0" fontId="9" fillId="3" borderId="2" xfId="0" applyFont="1" applyFill="1" applyBorder="1" applyAlignment="1" applyProtection="1">
      <alignment horizontal="center" vertical="center"/>
      <protection locked="0"/>
    </xf>
    <xf numFmtId="0" fontId="17" fillId="5" borderId="126"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15" fillId="6" borderId="55" xfId="0" applyFont="1" applyFill="1" applyBorder="1" applyAlignment="1" applyProtection="1">
      <alignment horizontal="center" vertical="center"/>
    </xf>
    <xf numFmtId="0" fontId="15" fillId="6" borderId="19" xfId="0" applyFont="1" applyFill="1" applyBorder="1" applyAlignment="1" applyProtection="1">
      <alignment horizontal="center" vertical="center"/>
    </xf>
    <xf numFmtId="0" fontId="15" fillId="6" borderId="72" xfId="0" applyFont="1" applyFill="1" applyBorder="1" applyAlignment="1" applyProtection="1">
      <alignment horizontal="center" vertical="center"/>
    </xf>
    <xf numFmtId="0" fontId="17" fillId="5" borderId="65" xfId="0" applyFont="1" applyFill="1" applyBorder="1" applyAlignment="1" applyProtection="1">
      <alignment horizontal="center" vertical="center"/>
    </xf>
    <xf numFmtId="0" fontId="17" fillId="5" borderId="66" xfId="0" applyFont="1" applyFill="1" applyBorder="1" applyAlignment="1" applyProtection="1">
      <alignment horizontal="center" vertical="center"/>
    </xf>
    <xf numFmtId="0" fontId="17" fillId="5" borderId="67" xfId="0" applyFont="1" applyFill="1" applyBorder="1" applyAlignment="1" applyProtection="1">
      <alignment horizontal="center" vertical="center"/>
    </xf>
    <xf numFmtId="0" fontId="0" fillId="3" borderId="5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59"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13"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24" fillId="3" borderId="55" xfId="0" applyFont="1" applyFill="1" applyBorder="1" applyAlignment="1" applyProtection="1">
      <alignment horizontal="center" vertical="center"/>
      <protection locked="0"/>
    </xf>
    <xf numFmtId="0" fontId="24" fillId="3" borderId="22" xfId="0" applyFont="1" applyFill="1" applyBorder="1" applyAlignment="1" applyProtection="1">
      <alignment horizontal="center" vertical="center"/>
      <protection locked="0"/>
    </xf>
    <xf numFmtId="0" fontId="24" fillId="3" borderId="59" xfId="0" applyFont="1" applyFill="1" applyBorder="1" applyAlignment="1" applyProtection="1">
      <alignment horizontal="center" vertical="center"/>
      <protection locked="0"/>
    </xf>
    <xf numFmtId="0" fontId="24" fillId="3" borderId="26" xfId="0" applyFont="1" applyFill="1" applyBorder="1" applyAlignment="1" applyProtection="1">
      <alignment horizontal="center" vertical="center"/>
      <protection locked="0"/>
    </xf>
    <xf numFmtId="0" fontId="24" fillId="3" borderId="74"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25" fillId="3" borderId="25" xfId="0" applyFont="1" applyFill="1" applyBorder="1" applyAlignment="1" applyProtection="1">
      <alignment horizontal="center" vertical="center"/>
      <protection locked="0"/>
    </xf>
    <xf numFmtId="0" fontId="25" fillId="3" borderId="26" xfId="0" applyFont="1" applyFill="1" applyBorder="1" applyAlignment="1" applyProtection="1">
      <alignment horizontal="center" vertical="center"/>
      <protection locked="0"/>
    </xf>
    <xf numFmtId="0" fontId="10" fillId="6" borderId="71" xfId="0" applyFont="1" applyFill="1" applyBorder="1" applyAlignment="1" applyProtection="1">
      <alignment horizontal="center" vertical="center"/>
    </xf>
    <xf numFmtId="0" fontId="9" fillId="4" borderId="13"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72" xfId="0" applyFont="1" applyFill="1" applyBorder="1" applyAlignment="1" applyProtection="1">
      <alignment horizontal="center" vertical="center" wrapText="1"/>
    </xf>
    <xf numFmtId="0" fontId="25" fillId="0" borderId="19" xfId="0" applyFont="1" applyBorder="1" applyAlignment="1" applyProtection="1">
      <alignment horizontal="center" vertical="center"/>
      <protection locked="0"/>
    </xf>
    <xf numFmtId="0" fontId="25" fillId="0" borderId="7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60"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11" fillId="4" borderId="11" xfId="0" applyFont="1" applyFill="1" applyBorder="1" applyAlignment="1" applyProtection="1">
      <alignment horizontal="center" vertical="center"/>
    </xf>
    <xf numFmtId="0" fontId="11" fillId="4" borderId="21" xfId="0" applyFont="1" applyFill="1" applyBorder="1" applyAlignment="1" applyProtection="1">
      <alignment horizontal="center" vertical="center"/>
    </xf>
    <xf numFmtId="0" fontId="11" fillId="4" borderId="71" xfId="0" applyFont="1" applyFill="1" applyBorder="1" applyAlignment="1" applyProtection="1">
      <alignment horizontal="center" vertical="center"/>
    </xf>
    <xf numFmtId="0" fontId="11" fillId="4" borderId="2" xfId="0" applyFont="1" applyFill="1" applyBorder="1" applyAlignment="1">
      <alignment horizontal="center" vertical="center"/>
    </xf>
    <xf numFmtId="0" fontId="25" fillId="0" borderId="30" xfId="0" applyFont="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11" fillId="4" borderId="20" xfId="0" applyFont="1" applyFill="1" applyBorder="1" applyAlignment="1" applyProtection="1">
      <alignment horizontal="center" vertical="center"/>
    </xf>
    <xf numFmtId="0" fontId="11" fillId="4" borderId="70" xfId="0" applyFont="1" applyFill="1" applyBorder="1" applyAlignment="1">
      <alignment horizontal="center" vertical="center"/>
    </xf>
    <xf numFmtId="0" fontId="11" fillId="4" borderId="20" xfId="0" applyFont="1" applyFill="1" applyBorder="1" applyAlignment="1">
      <alignment horizontal="center" vertical="center"/>
    </xf>
    <xf numFmtId="0" fontId="30" fillId="4" borderId="70" xfId="0" applyFont="1" applyFill="1" applyBorder="1" applyAlignment="1" applyProtection="1">
      <alignment horizontal="center" vertical="center"/>
    </xf>
    <xf numFmtId="0" fontId="10" fillId="5" borderId="71" xfId="0" applyFont="1" applyFill="1" applyBorder="1" applyAlignment="1" applyProtection="1">
      <alignment horizontal="center" vertical="center"/>
    </xf>
    <xf numFmtId="0" fontId="25" fillId="7" borderId="55" xfId="0" applyFont="1" applyFill="1" applyBorder="1" applyAlignment="1">
      <alignment horizontal="center" wrapText="1"/>
    </xf>
    <xf numFmtId="0" fontId="25" fillId="7" borderId="19" xfId="0" applyFont="1" applyFill="1" applyBorder="1" applyAlignment="1">
      <alignment horizontal="center" wrapText="1"/>
    </xf>
    <xf numFmtId="0" fontId="25" fillId="7" borderId="72" xfId="0" applyFont="1" applyFill="1" applyBorder="1" applyAlignment="1">
      <alignment horizontal="center" wrapText="1"/>
    </xf>
    <xf numFmtId="0" fontId="25" fillId="7" borderId="59" xfId="0" applyFont="1" applyFill="1" applyBorder="1" applyAlignment="1">
      <alignment horizontal="center" wrapText="1"/>
    </xf>
    <xf numFmtId="0" fontId="25" fillId="7" borderId="0" xfId="0" applyFont="1" applyFill="1" applyBorder="1" applyAlignment="1">
      <alignment horizontal="center" wrapText="1"/>
    </xf>
    <xf numFmtId="0" fontId="25" fillId="7" borderId="60" xfId="0" applyFont="1" applyFill="1" applyBorder="1" applyAlignment="1">
      <alignment horizontal="center" wrapText="1"/>
    </xf>
    <xf numFmtId="0" fontId="10" fillId="6" borderId="56" xfId="0" applyFont="1" applyFill="1" applyBorder="1" applyAlignment="1" applyProtection="1">
      <alignment horizontal="center" vertical="center"/>
    </xf>
    <xf numFmtId="0" fontId="10" fillId="6" borderId="57" xfId="0" applyFont="1" applyFill="1" applyBorder="1" applyAlignment="1" applyProtection="1">
      <alignment horizontal="center" vertical="center"/>
    </xf>
    <xf numFmtId="0" fontId="10" fillId="6" borderId="58" xfId="0" applyFont="1" applyFill="1" applyBorder="1" applyAlignment="1" applyProtection="1">
      <alignment horizontal="center" vertical="center"/>
    </xf>
    <xf numFmtId="0" fontId="11" fillId="4" borderId="68" xfId="0" applyFont="1" applyFill="1" applyBorder="1" applyAlignment="1" applyProtection="1">
      <alignment horizontal="center" vertical="center"/>
    </xf>
    <xf numFmtId="7" fontId="25" fillId="0" borderId="30" xfId="1" applyNumberFormat="1" applyFont="1" applyBorder="1" applyAlignment="1" applyProtection="1">
      <alignment horizontal="center" vertical="center"/>
      <protection locked="0"/>
    </xf>
    <xf numFmtId="7" fontId="25" fillId="0" borderId="84" xfId="1" applyNumberFormat="1" applyFont="1" applyBorder="1" applyAlignment="1" applyProtection="1">
      <alignment horizontal="center" vertical="center"/>
      <protection locked="0"/>
    </xf>
    <xf numFmtId="7" fontId="25" fillId="0" borderId="12" xfId="1" applyNumberFormat="1" applyFont="1" applyBorder="1" applyAlignment="1" applyProtection="1">
      <alignment horizontal="center" vertical="center"/>
      <protection locked="0"/>
    </xf>
    <xf numFmtId="7" fontId="25" fillId="0" borderId="86" xfId="1" applyNumberFormat="1" applyFont="1" applyBorder="1" applyAlignment="1" applyProtection="1">
      <alignment horizontal="center" vertical="center"/>
      <protection locked="0"/>
    </xf>
    <xf numFmtId="0" fontId="25" fillId="0" borderId="12" xfId="0" applyFont="1" applyBorder="1" applyAlignment="1" applyProtection="1">
      <alignment horizontal="center" vertical="center" wrapText="1"/>
      <protection locked="0"/>
    </xf>
    <xf numFmtId="0" fontId="10" fillId="6" borderId="55"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72" xfId="0" applyFont="1" applyFill="1" applyBorder="1" applyAlignment="1" applyProtection="1">
      <alignment horizontal="center" vertical="center"/>
    </xf>
    <xf numFmtId="0" fontId="0" fillId="0" borderId="0" xfId="0" applyBorder="1" applyAlignment="1">
      <alignment horizontal="center"/>
    </xf>
    <xf numFmtId="0" fontId="37" fillId="4" borderId="2" xfId="0" applyFont="1" applyFill="1" applyBorder="1" applyAlignment="1" applyProtection="1">
      <alignment horizontal="center" vertical="center" wrapText="1"/>
    </xf>
    <xf numFmtId="0" fontId="11" fillId="4" borderId="69" xfId="0" applyFont="1" applyFill="1" applyBorder="1" applyAlignment="1">
      <alignment horizontal="center" vertical="center"/>
    </xf>
    <xf numFmtId="0" fontId="15" fillId="5" borderId="65" xfId="0" applyFont="1" applyFill="1" applyBorder="1" applyAlignment="1" applyProtection="1">
      <alignment horizontal="center" vertical="center"/>
    </xf>
    <xf numFmtId="0" fontId="15" fillId="5" borderId="66" xfId="0" applyFont="1" applyFill="1" applyBorder="1" applyAlignment="1" applyProtection="1">
      <alignment horizontal="center" vertical="center"/>
    </xf>
    <xf numFmtId="0" fontId="15" fillId="5" borderId="67" xfId="0" applyFont="1" applyFill="1" applyBorder="1" applyAlignment="1" applyProtection="1">
      <alignment horizontal="center" vertical="center"/>
    </xf>
    <xf numFmtId="0" fontId="25" fillId="0" borderId="71" xfId="0" applyFont="1" applyBorder="1" applyAlignment="1" applyProtection="1">
      <alignment horizontal="center" vertical="center"/>
      <protection locked="0"/>
    </xf>
    <xf numFmtId="0" fontId="9" fillId="4" borderId="11"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71" xfId="0" applyFont="1" applyFill="1" applyBorder="1" applyAlignment="1">
      <alignment horizontal="center" vertical="center"/>
    </xf>
    <xf numFmtId="0" fontId="10" fillId="6" borderId="65" xfId="0" applyFont="1" applyFill="1" applyBorder="1" applyAlignment="1" applyProtection="1">
      <alignment horizontal="center" vertical="center"/>
    </xf>
    <xf numFmtId="0" fontId="10" fillId="6" borderId="66" xfId="0" applyFont="1" applyFill="1" applyBorder="1" applyAlignment="1" applyProtection="1">
      <alignment horizontal="center" vertical="center"/>
    </xf>
    <xf numFmtId="0" fontId="10" fillId="6" borderId="67" xfId="0" applyFont="1" applyFill="1" applyBorder="1" applyAlignment="1" applyProtection="1">
      <alignment horizontal="center" vertical="center"/>
    </xf>
    <xf numFmtId="0" fontId="27" fillId="7" borderId="55" xfId="0" applyFont="1" applyFill="1" applyBorder="1" applyAlignment="1" applyProtection="1">
      <alignment horizontal="center" wrapText="1"/>
    </xf>
    <xf numFmtId="0" fontId="27" fillId="7" borderId="19" xfId="0" applyFont="1" applyFill="1" applyBorder="1" applyAlignment="1" applyProtection="1">
      <alignment horizontal="center" wrapText="1"/>
    </xf>
    <xf numFmtId="0" fontId="27" fillId="7" borderId="72" xfId="0" applyFont="1" applyFill="1" applyBorder="1" applyAlignment="1" applyProtection="1">
      <alignment horizontal="center" wrapText="1"/>
    </xf>
    <xf numFmtId="0" fontId="27" fillId="7" borderId="59" xfId="0" applyFont="1" applyFill="1" applyBorder="1" applyAlignment="1" applyProtection="1">
      <alignment horizontal="center" wrapText="1"/>
    </xf>
    <xf numFmtId="0" fontId="27" fillId="7" borderId="0" xfId="0" applyFont="1" applyFill="1" applyBorder="1" applyAlignment="1" applyProtection="1">
      <alignment horizontal="center" wrapText="1"/>
    </xf>
    <xf numFmtId="0" fontId="27" fillId="7" borderId="60" xfId="0" applyFont="1" applyFill="1" applyBorder="1" applyAlignment="1" applyProtection="1">
      <alignment horizontal="center" wrapText="1"/>
    </xf>
    <xf numFmtId="0" fontId="27" fillId="7" borderId="61" xfId="0" applyFont="1" applyFill="1" applyBorder="1" applyAlignment="1" applyProtection="1">
      <alignment horizontal="center" wrapText="1"/>
    </xf>
    <xf numFmtId="0" fontId="27" fillId="7" borderId="62" xfId="0" applyFont="1" applyFill="1" applyBorder="1" applyAlignment="1" applyProtection="1">
      <alignment horizontal="center" wrapText="1"/>
    </xf>
    <xf numFmtId="0" fontId="27" fillId="7" borderId="63" xfId="0" applyFont="1" applyFill="1" applyBorder="1" applyAlignment="1" applyProtection="1">
      <alignment horizontal="center" wrapText="1"/>
    </xf>
    <xf numFmtId="0" fontId="13" fillId="5" borderId="56" xfId="0" applyFont="1" applyFill="1" applyBorder="1" applyAlignment="1" applyProtection="1">
      <alignment horizontal="center" vertical="center"/>
    </xf>
    <xf numFmtId="0" fontId="13" fillId="5" borderId="57" xfId="0" applyFont="1" applyFill="1" applyBorder="1" applyAlignment="1" applyProtection="1">
      <alignment horizontal="center" vertical="center"/>
    </xf>
    <xf numFmtId="0" fontId="13" fillId="5" borderId="58" xfId="0" applyFont="1" applyFill="1" applyBorder="1" applyAlignment="1" applyProtection="1">
      <alignment horizontal="center" vertical="center"/>
    </xf>
    <xf numFmtId="0" fontId="13" fillId="5" borderId="74"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75" xfId="0" applyFont="1" applyFill="1" applyBorder="1" applyAlignment="1" applyProtection="1">
      <alignment horizontal="center" vertical="center"/>
    </xf>
    <xf numFmtId="0" fontId="10" fillId="5" borderId="56" xfId="0" applyFont="1" applyFill="1" applyBorder="1" applyAlignment="1" applyProtection="1">
      <alignment horizontal="center" vertical="center"/>
    </xf>
    <xf numFmtId="0" fontId="10" fillId="5" borderId="57" xfId="0" applyFont="1" applyFill="1" applyBorder="1" applyAlignment="1" applyProtection="1">
      <alignment horizontal="center" vertical="center"/>
    </xf>
    <xf numFmtId="0" fontId="10" fillId="5" borderId="58" xfId="0" applyFont="1" applyFill="1" applyBorder="1" applyAlignment="1" applyProtection="1">
      <alignment horizontal="center" vertical="center"/>
    </xf>
    <xf numFmtId="0" fontId="10" fillId="5" borderId="74"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0" fontId="10" fillId="5" borderId="75" xfId="0" applyFont="1" applyFill="1" applyBorder="1" applyAlignment="1" applyProtection="1">
      <alignment horizontal="center" vertical="center"/>
    </xf>
    <xf numFmtId="0" fontId="9" fillId="4" borderId="2" xfId="0" applyFont="1" applyFill="1" applyBorder="1" applyAlignment="1">
      <alignment horizontal="center" vertical="center"/>
    </xf>
    <xf numFmtId="0" fontId="25" fillId="0" borderId="4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10" fillId="6" borderId="59"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16" fillId="5" borderId="65" xfId="0" applyFont="1" applyFill="1" applyBorder="1" applyAlignment="1" applyProtection="1">
      <alignment horizontal="center" vertical="center"/>
    </xf>
    <xf numFmtId="0" fontId="16" fillId="5" borderId="66" xfId="0" applyFont="1" applyFill="1" applyBorder="1" applyAlignment="1" applyProtection="1">
      <alignment horizontal="center" vertical="center"/>
    </xf>
    <xf numFmtId="0" fontId="16" fillId="5" borderId="67" xfId="0" applyFont="1" applyFill="1" applyBorder="1" applyAlignment="1" applyProtection="1">
      <alignment horizontal="center" vertical="center"/>
    </xf>
    <xf numFmtId="0" fontId="25" fillId="0" borderId="136" xfId="0" applyFont="1" applyBorder="1" applyAlignment="1" applyProtection="1">
      <alignment horizontal="center" vertical="center"/>
      <protection locked="0"/>
    </xf>
    <xf numFmtId="0" fontId="25" fillId="0" borderId="124"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89" xfId="0" applyFont="1" applyBorder="1" applyAlignment="1" applyProtection="1">
      <alignment horizontal="center" vertical="center"/>
      <protection locked="0"/>
    </xf>
    <xf numFmtId="0" fontId="25" fillId="0" borderId="134" xfId="0" applyFont="1" applyBorder="1" applyAlignment="1" applyProtection="1">
      <alignment horizontal="center" vertical="center"/>
      <protection locked="0"/>
    </xf>
    <xf numFmtId="0" fontId="25" fillId="0" borderId="161" xfId="0" applyFont="1" applyBorder="1" applyAlignment="1" applyProtection="1">
      <alignment horizontal="center" vertical="center"/>
      <protection locked="0"/>
    </xf>
    <xf numFmtId="0" fontId="24" fillId="3" borderId="45" xfId="0" applyFont="1" applyFill="1" applyBorder="1" applyAlignment="1" applyProtection="1">
      <alignment horizontal="center" vertical="center"/>
      <protection locked="0"/>
    </xf>
    <xf numFmtId="0" fontId="24" fillId="3" borderId="41" xfId="0" applyFont="1" applyFill="1" applyBorder="1" applyAlignment="1" applyProtection="1">
      <alignment horizontal="center" vertical="center"/>
      <protection locked="0"/>
    </xf>
    <xf numFmtId="0" fontId="25" fillId="3" borderId="157" xfId="0" applyFont="1" applyFill="1" applyBorder="1" applyAlignment="1" applyProtection="1">
      <alignment horizontal="center" vertical="center"/>
      <protection locked="0"/>
    </xf>
    <xf numFmtId="0" fontId="25" fillId="3" borderId="41" xfId="0" applyFont="1" applyFill="1" applyBorder="1" applyAlignment="1" applyProtection="1">
      <alignment horizontal="center" vertical="center"/>
      <protection locked="0"/>
    </xf>
    <xf numFmtId="0" fontId="25" fillId="3" borderId="158" xfId="0" applyFont="1" applyFill="1" applyBorder="1" applyAlignment="1" applyProtection="1">
      <alignment horizontal="center" vertical="center"/>
      <protection locked="0"/>
    </xf>
    <xf numFmtId="0" fontId="16" fillId="6" borderId="74" xfId="0" applyFont="1" applyFill="1" applyBorder="1" applyAlignment="1" applyProtection="1">
      <alignment horizontal="center" vertical="center"/>
    </xf>
    <xf numFmtId="0" fontId="16" fillId="6" borderId="18" xfId="0" applyFont="1" applyFill="1" applyBorder="1" applyAlignment="1" applyProtection="1">
      <alignment horizontal="center" vertical="center"/>
    </xf>
    <xf numFmtId="0" fontId="16" fillId="6" borderId="75" xfId="0" applyFont="1" applyFill="1" applyBorder="1" applyAlignment="1" applyProtection="1">
      <alignment horizontal="center" vertical="center"/>
    </xf>
    <xf numFmtId="0" fontId="24" fillId="3" borderId="143" xfId="0" applyFont="1" applyFill="1" applyBorder="1" applyAlignment="1" applyProtection="1">
      <alignment horizontal="center" vertical="center"/>
      <protection locked="0"/>
    </xf>
    <xf numFmtId="0" fontId="24" fillId="3" borderId="148" xfId="0" applyFont="1" applyFill="1" applyBorder="1" applyAlignment="1" applyProtection="1">
      <alignment horizontal="center" vertical="center"/>
      <protection locked="0"/>
    </xf>
    <xf numFmtId="0" fontId="24" fillId="3" borderId="155" xfId="0" applyFont="1" applyFill="1" applyBorder="1" applyAlignment="1" applyProtection="1">
      <alignment horizontal="center" vertical="center"/>
      <protection locked="0"/>
    </xf>
    <xf numFmtId="0" fontId="24" fillId="3" borderId="156" xfId="0" applyFont="1" applyFill="1" applyBorder="1" applyAlignment="1" applyProtection="1">
      <alignment horizontal="center" vertical="center"/>
      <protection locked="0"/>
    </xf>
    <xf numFmtId="0" fontId="3" fillId="0" borderId="0" xfId="0" applyFont="1" applyAlignment="1">
      <alignment horizontal="center" wrapText="1"/>
    </xf>
    <xf numFmtId="14" fontId="3" fillId="0" borderId="0" xfId="0" applyNumberFormat="1" applyFont="1" applyAlignment="1">
      <alignment horizontal="center"/>
    </xf>
  </cellXfs>
  <cellStyles count="8">
    <cellStyle name="Check Cell" xfId="7" builtinId="23"/>
    <cellStyle name="Currency" xfId="1" builtinId="4"/>
    <cellStyle name="Hyperlink" xfId="4" builtinId="8"/>
    <cellStyle name="Normal" xfId="0" builtinId="0"/>
    <cellStyle name="Normal 2 3" xfId="5"/>
    <cellStyle name="Normal 4 2" xfId="3"/>
    <cellStyle name="Note" xfId="2" builtinId="10"/>
    <cellStyle name="Percent" xfId="6" builtinId="5"/>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C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EO192"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fmlaLink="#REF!"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ET17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CheckBox" fmlaLink="EO187" lockText="1" noThreeD="1"/>
</file>

<file path=xl/ctrlProps/ctrlProp79.xml><?xml version="1.0" encoding="utf-8"?>
<formControlPr xmlns="http://schemas.microsoft.com/office/spreadsheetml/2009/9/main" objectType="CheckBox" fmlaLink="EO187"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REF!" lockText="1" noThreeD="1"/>
</file>

<file path=xl/ctrlProps/ctrlProp81.xml><?xml version="1.0" encoding="utf-8"?>
<formControlPr xmlns="http://schemas.microsoft.com/office/spreadsheetml/2009/9/main" objectType="CheckBox" fmlaLink="EO186"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EO192"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EO187" lockText="1" noThreeD="1"/>
</file>

<file path=xl/ctrlProps/ctrlProp87.xml><?xml version="1.0" encoding="utf-8"?>
<formControlPr xmlns="http://schemas.microsoft.com/office/spreadsheetml/2009/9/main" objectType="CheckBox" fmlaLink="EO187" lockText="1" noThreeD="1"/>
</file>

<file path=xl/ctrlProps/ctrlProp88.xml><?xml version="1.0" encoding="utf-8"?>
<formControlPr xmlns="http://schemas.microsoft.com/office/spreadsheetml/2009/9/main" objectType="CheckBox" fmlaLink="EO192"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EO187" lockText="1" noThreeD="1"/>
</file>

<file path=xl/ctrlProps/ctrlProp91.xml><?xml version="1.0" encoding="utf-8"?>
<formControlPr xmlns="http://schemas.microsoft.com/office/spreadsheetml/2009/9/main" objectType="CheckBox" fmlaLink="EO187" lockText="1" noThreeD="1"/>
</file>

<file path=xl/ctrlProps/ctrlProp92.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CheckBox" fmlaLink="EO186" lockText="1" noThreeD="1"/>
</file>

<file path=xl/ctrlProps/ctrlProp94.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EO186" lockText="1" noThreeD="1"/>
</file>

<file path=xl/ctrlProps/ctrlProp96.xml><?xml version="1.0" encoding="utf-8"?>
<formControlPr xmlns="http://schemas.microsoft.com/office/spreadsheetml/2009/9/main" objectType="CheckBox" fmlaLink="EO187"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EO186"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3810</xdr:colOff>
      <xdr:row>22</xdr:row>
      <xdr:rowOff>0</xdr:rowOff>
    </xdr:from>
    <xdr:ext cx="184731" cy="264560"/>
    <xdr:sp macro="" textlink="">
      <xdr:nvSpPr>
        <xdr:cNvPr id="4" name="TextBox 3">
          <a:extLst>
            <a:ext uri="{FF2B5EF4-FFF2-40B4-BE49-F238E27FC236}">
              <a16:creationId xmlns:a16="http://schemas.microsoft.com/office/drawing/2014/main" id="{00000000-0008-0000-0000-000003000000}"/>
            </a:ext>
          </a:extLst>
        </xdr:cNvPr>
        <xdr:cNvSpPr txBox="1"/>
      </xdr:nvSpPr>
      <xdr:spPr>
        <a:xfrm>
          <a:off x="414147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22860</xdr:colOff>
      <xdr:row>21</xdr:row>
      <xdr:rowOff>15240</xdr:rowOff>
    </xdr:from>
    <xdr:to>
      <xdr:col>9</xdr:col>
      <xdr:colOff>0</xdr:colOff>
      <xdr:row>36</xdr:row>
      <xdr:rowOff>159326</xdr:rowOff>
    </xdr:to>
    <xdr:sp macro="" textlink="">
      <xdr:nvSpPr>
        <xdr:cNvPr id="5" name="TextBox 4"/>
        <xdr:cNvSpPr txBox="1"/>
      </xdr:nvSpPr>
      <xdr:spPr>
        <a:xfrm>
          <a:off x="22860" y="5158740"/>
          <a:ext cx="7002780" cy="2879666"/>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441960</xdr:colOff>
      <xdr:row>20</xdr:row>
      <xdr:rowOff>7620</xdr:rowOff>
    </xdr:from>
    <xdr:to>
      <xdr:col>43</xdr:col>
      <xdr:colOff>83820</xdr:colOff>
      <xdr:row>22</xdr:row>
      <xdr:rowOff>53340</xdr:rowOff>
    </xdr:to>
    <xdr:sp macro="" textlink="">
      <xdr:nvSpPr>
        <xdr:cNvPr id="35" name="TextBox 34"/>
        <xdr:cNvSpPr txBox="1"/>
      </xdr:nvSpPr>
      <xdr:spPr>
        <a:xfrm>
          <a:off x="7315200" y="2865120"/>
          <a:ext cx="777240" cy="3200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N1</a:t>
          </a:r>
          <a:r>
            <a:rPr lang="en-US" sz="1100" baseline="0"/>
            <a:t> - (34') </a:t>
          </a:r>
          <a:endParaRPr lang="en-US" sz="1100"/>
        </a:p>
      </xdr:txBody>
    </xdr:sp>
    <xdr:clientData/>
  </xdr:twoCellAnchor>
  <xdr:twoCellAnchor>
    <xdr:from>
      <xdr:col>44</xdr:col>
      <xdr:colOff>586740</xdr:colOff>
      <xdr:row>38</xdr:row>
      <xdr:rowOff>76200</xdr:rowOff>
    </xdr:from>
    <xdr:to>
      <xdr:col>45</xdr:col>
      <xdr:colOff>510540</xdr:colOff>
      <xdr:row>40</xdr:row>
      <xdr:rowOff>60960</xdr:rowOff>
    </xdr:to>
    <xdr:sp macro="" textlink="">
      <xdr:nvSpPr>
        <xdr:cNvPr id="91" name="TextBox 90"/>
        <xdr:cNvSpPr txBox="1"/>
      </xdr:nvSpPr>
      <xdr:spPr>
        <a:xfrm>
          <a:off x="9593580" y="5402580"/>
          <a:ext cx="632460" cy="25908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Garage</a:t>
          </a:r>
          <a:r>
            <a:rPr lang="en-US" sz="1100"/>
            <a:t> </a:t>
          </a:r>
        </a:p>
      </xdr:txBody>
    </xdr:sp>
    <xdr:clientData/>
  </xdr:twoCellAnchor>
  <xdr:twoCellAnchor>
    <xdr:from>
      <xdr:col>45</xdr:col>
      <xdr:colOff>685800</xdr:colOff>
      <xdr:row>38</xdr:row>
      <xdr:rowOff>60960</xdr:rowOff>
    </xdr:from>
    <xdr:to>
      <xdr:col>46</xdr:col>
      <xdr:colOff>662940</xdr:colOff>
      <xdr:row>41</xdr:row>
      <xdr:rowOff>121920</xdr:rowOff>
    </xdr:to>
    <xdr:sp macro="" textlink="">
      <xdr:nvSpPr>
        <xdr:cNvPr id="93" name="TextBox 92"/>
        <xdr:cNvSpPr txBox="1"/>
      </xdr:nvSpPr>
      <xdr:spPr>
        <a:xfrm>
          <a:off x="10401300" y="5387340"/>
          <a:ext cx="685800" cy="47244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Covered Porch</a:t>
          </a:r>
          <a:r>
            <a:rPr lang="en-US" sz="1100" b="1" baseline="0"/>
            <a:t> </a:t>
          </a:r>
          <a:endParaRPr lang="en-US" sz="1100" b="1"/>
        </a:p>
      </xdr:txBody>
    </xdr:sp>
    <xdr:clientData/>
  </xdr:twoCellAnchor>
  <xdr:twoCellAnchor>
    <xdr:from>
      <xdr:col>44</xdr:col>
      <xdr:colOff>251460</xdr:colOff>
      <xdr:row>18</xdr:row>
      <xdr:rowOff>91440</xdr:rowOff>
    </xdr:from>
    <xdr:to>
      <xdr:col>45</xdr:col>
      <xdr:colOff>388620</xdr:colOff>
      <xdr:row>20</xdr:row>
      <xdr:rowOff>38100</xdr:rowOff>
    </xdr:to>
    <xdr:sp macro="" textlink="">
      <xdr:nvSpPr>
        <xdr:cNvPr id="119" name="TextBox 118"/>
        <xdr:cNvSpPr txBox="1"/>
      </xdr:nvSpPr>
      <xdr:spPr>
        <a:xfrm>
          <a:off x="8900160" y="2674620"/>
          <a:ext cx="830580" cy="220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D1 36" x 80"</a:t>
          </a:r>
        </a:p>
      </xdr:txBody>
    </xdr:sp>
    <xdr:clientData/>
  </xdr:twoCellAnchor>
  <xdr:twoCellAnchor>
    <xdr:from>
      <xdr:col>41</xdr:col>
      <xdr:colOff>327660</xdr:colOff>
      <xdr:row>29</xdr:row>
      <xdr:rowOff>129540</xdr:rowOff>
    </xdr:from>
    <xdr:to>
      <xdr:col>42</xdr:col>
      <xdr:colOff>609600</xdr:colOff>
      <xdr:row>31</xdr:row>
      <xdr:rowOff>83820</xdr:rowOff>
    </xdr:to>
    <xdr:sp macro="" textlink="">
      <xdr:nvSpPr>
        <xdr:cNvPr id="139" name="TextBox 138"/>
        <xdr:cNvSpPr txBox="1"/>
      </xdr:nvSpPr>
      <xdr:spPr>
        <a:xfrm>
          <a:off x="7200900" y="4221480"/>
          <a:ext cx="777240" cy="228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900"/>
            <a:t>(</a:t>
          </a:r>
          <a:r>
            <a:rPr lang="en-US" sz="800"/>
            <a:t>1) 24" x 36" </a:t>
          </a:r>
          <a:endParaRPr lang="en-US" sz="900"/>
        </a:p>
      </xdr:txBody>
    </xdr:sp>
    <xdr:clientData/>
  </xdr:twoCellAnchor>
  <xdr:twoCellAnchor>
    <xdr:from>
      <xdr:col>42</xdr:col>
      <xdr:colOff>68580</xdr:colOff>
      <xdr:row>28</xdr:row>
      <xdr:rowOff>45720</xdr:rowOff>
    </xdr:from>
    <xdr:to>
      <xdr:col>42</xdr:col>
      <xdr:colOff>388620</xdr:colOff>
      <xdr:row>28</xdr:row>
      <xdr:rowOff>129540</xdr:rowOff>
    </xdr:to>
    <xdr:sp macro="" textlink="">
      <xdr:nvSpPr>
        <xdr:cNvPr id="140" name="Rectangle 139"/>
        <xdr:cNvSpPr/>
      </xdr:nvSpPr>
      <xdr:spPr>
        <a:xfrm>
          <a:off x="7437120" y="4000500"/>
          <a:ext cx="320040" cy="838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42</xdr:col>
      <xdr:colOff>83820</xdr:colOff>
      <xdr:row>36</xdr:row>
      <xdr:rowOff>83820</xdr:rowOff>
    </xdr:from>
    <xdr:to>
      <xdr:col>42</xdr:col>
      <xdr:colOff>545779</xdr:colOff>
      <xdr:row>38</xdr:row>
      <xdr:rowOff>37426</xdr:rowOff>
    </xdr:to>
    <xdr:sp macro="" textlink="">
      <xdr:nvSpPr>
        <xdr:cNvPr id="194" name="TextBox 193"/>
        <xdr:cNvSpPr txBox="1"/>
      </xdr:nvSpPr>
      <xdr:spPr>
        <a:xfrm rot="10800000" flipH="1" flipV="1">
          <a:off x="7452360" y="5135880"/>
          <a:ext cx="461959" cy="227926"/>
        </a:xfrm>
        <a:prstGeom prst="rect">
          <a:avLst/>
        </a:prstGeom>
        <a:solidFill>
          <a:schemeClr val="accent3">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BR1</a:t>
          </a:r>
        </a:p>
      </xdr:txBody>
    </xdr:sp>
    <xdr:clientData/>
  </xdr:twoCellAnchor>
  <xdr:twoCellAnchor>
    <xdr:from>
      <xdr:col>43</xdr:col>
      <xdr:colOff>304800</xdr:colOff>
      <xdr:row>28</xdr:row>
      <xdr:rowOff>68580</xdr:rowOff>
    </xdr:from>
    <xdr:to>
      <xdr:col>44</xdr:col>
      <xdr:colOff>236220</xdr:colOff>
      <xdr:row>31</xdr:row>
      <xdr:rowOff>83820</xdr:rowOff>
    </xdr:to>
    <xdr:sp macro="" textlink="">
      <xdr:nvSpPr>
        <xdr:cNvPr id="209" name="TextBox 208"/>
        <xdr:cNvSpPr txBox="1"/>
      </xdr:nvSpPr>
      <xdr:spPr>
        <a:xfrm>
          <a:off x="8313420" y="4023360"/>
          <a:ext cx="571500" cy="426720"/>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Attic Access</a:t>
          </a:r>
        </a:p>
      </xdr:txBody>
    </xdr:sp>
    <xdr:clientData/>
  </xdr:twoCellAnchor>
  <xdr:twoCellAnchor>
    <xdr:from>
      <xdr:col>44</xdr:col>
      <xdr:colOff>259080</xdr:colOff>
      <xdr:row>28</xdr:row>
      <xdr:rowOff>45720</xdr:rowOff>
    </xdr:from>
    <xdr:to>
      <xdr:col>45</xdr:col>
      <xdr:colOff>266700</xdr:colOff>
      <xdr:row>30</xdr:row>
      <xdr:rowOff>45720</xdr:rowOff>
    </xdr:to>
    <xdr:sp macro="" textlink="">
      <xdr:nvSpPr>
        <xdr:cNvPr id="212" name="TextBox 211"/>
        <xdr:cNvSpPr txBox="1"/>
      </xdr:nvSpPr>
      <xdr:spPr>
        <a:xfrm>
          <a:off x="8907780" y="4000500"/>
          <a:ext cx="701040" cy="274320"/>
        </a:xfrm>
        <a:prstGeom prst="rect">
          <a:avLst/>
        </a:prstGeom>
        <a:solidFill>
          <a:schemeClr val="accent2">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Furnace</a:t>
          </a:r>
        </a:p>
      </xdr:txBody>
    </xdr:sp>
    <xdr:clientData/>
  </xdr:twoCellAnchor>
  <xdr:twoCellAnchor>
    <xdr:from>
      <xdr:col>45</xdr:col>
      <xdr:colOff>297180</xdr:colOff>
      <xdr:row>28</xdr:row>
      <xdr:rowOff>30480</xdr:rowOff>
    </xdr:from>
    <xdr:to>
      <xdr:col>46</xdr:col>
      <xdr:colOff>129540</xdr:colOff>
      <xdr:row>30</xdr:row>
      <xdr:rowOff>45720</xdr:rowOff>
    </xdr:to>
    <xdr:sp macro="" textlink="">
      <xdr:nvSpPr>
        <xdr:cNvPr id="213" name="TextBox 212"/>
        <xdr:cNvSpPr txBox="1"/>
      </xdr:nvSpPr>
      <xdr:spPr>
        <a:xfrm>
          <a:off x="9639300" y="3985260"/>
          <a:ext cx="525780" cy="289560"/>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HWH</a:t>
          </a:r>
        </a:p>
      </xdr:txBody>
    </xdr:sp>
    <xdr:clientData/>
  </xdr:twoCellAnchor>
  <xdr:twoCellAnchor>
    <xdr:from>
      <xdr:col>44</xdr:col>
      <xdr:colOff>236220</xdr:colOff>
      <xdr:row>30</xdr:row>
      <xdr:rowOff>76200</xdr:rowOff>
    </xdr:from>
    <xdr:to>
      <xdr:col>44</xdr:col>
      <xdr:colOff>594360</xdr:colOff>
      <xdr:row>32</xdr:row>
      <xdr:rowOff>121920</xdr:rowOff>
    </xdr:to>
    <xdr:sp macro="" textlink="">
      <xdr:nvSpPr>
        <xdr:cNvPr id="215" name="TextBox 214"/>
        <xdr:cNvSpPr txBox="1"/>
      </xdr:nvSpPr>
      <xdr:spPr>
        <a:xfrm>
          <a:off x="8884920" y="4305300"/>
          <a:ext cx="358140" cy="320040"/>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b="1"/>
            <a:t>AC</a:t>
          </a:r>
        </a:p>
      </xdr:txBody>
    </xdr:sp>
    <xdr:clientData/>
  </xdr:twoCellAnchor>
  <xdr:twoCellAnchor>
    <xdr:from>
      <xdr:col>45</xdr:col>
      <xdr:colOff>548641</xdr:colOff>
      <xdr:row>18</xdr:row>
      <xdr:rowOff>53340</xdr:rowOff>
    </xdr:from>
    <xdr:to>
      <xdr:col>46</xdr:col>
      <xdr:colOff>203427</xdr:colOff>
      <xdr:row>20</xdr:row>
      <xdr:rowOff>32294</xdr:rowOff>
    </xdr:to>
    <xdr:grpSp>
      <xdr:nvGrpSpPr>
        <xdr:cNvPr id="219" name="Group 218"/>
        <xdr:cNvGrpSpPr/>
      </xdr:nvGrpSpPr>
      <xdr:grpSpPr>
        <a:xfrm rot="4817328" flipV="1">
          <a:off x="10319227" y="2581434"/>
          <a:ext cx="253274" cy="363446"/>
          <a:chOff x="3800789" y="5924550"/>
          <a:chExt cx="275911" cy="357188"/>
        </a:xfrm>
      </xdr:grpSpPr>
      <xdr:cxnSp macro="">
        <xdr:nvCxnSpPr>
          <xdr:cNvPr id="220" name="Straight Connector 219"/>
          <xdr:cNvCxnSpPr/>
        </xdr:nvCxnSpPr>
        <xdr:spPr>
          <a:xfrm rot="281213" flipV="1">
            <a:off x="3800789" y="5924887"/>
            <a:ext cx="171959" cy="172558"/>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sp macro="" textlink="">
        <xdr:nvSpPr>
          <xdr:cNvPr id="221" name="Arc 220"/>
          <xdr:cNvSpPr/>
        </xdr:nvSpPr>
        <xdr:spPr>
          <a:xfrm rot="199661">
            <a:off x="3843337" y="5924550"/>
            <a:ext cx="233363" cy="357188"/>
          </a:xfrm>
          <a:prstGeom prst="arc">
            <a:avLst>
              <a:gd name="adj1" fmla="val 16200000"/>
              <a:gd name="adj2" fmla="val 21452968"/>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45</xdr:col>
      <xdr:colOff>662940</xdr:colOff>
      <xdr:row>23</xdr:row>
      <xdr:rowOff>53340</xdr:rowOff>
    </xdr:from>
    <xdr:to>
      <xdr:col>46</xdr:col>
      <xdr:colOff>579120</xdr:colOff>
      <xdr:row>26</xdr:row>
      <xdr:rowOff>76200</xdr:rowOff>
    </xdr:to>
    <xdr:sp macro="" textlink="">
      <xdr:nvSpPr>
        <xdr:cNvPr id="224" name="TextBox 223"/>
        <xdr:cNvSpPr txBox="1"/>
      </xdr:nvSpPr>
      <xdr:spPr>
        <a:xfrm>
          <a:off x="10005060" y="3322320"/>
          <a:ext cx="609600" cy="43434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en-US" sz="1100" b="1"/>
        </a:p>
      </xdr:txBody>
    </xdr:sp>
    <xdr:clientData/>
  </xdr:twoCellAnchor>
  <xdr:twoCellAnchor>
    <xdr:from>
      <xdr:col>42</xdr:col>
      <xdr:colOff>7620</xdr:colOff>
      <xdr:row>3</xdr:row>
      <xdr:rowOff>45720</xdr:rowOff>
    </xdr:from>
    <xdr:to>
      <xdr:col>42</xdr:col>
      <xdr:colOff>591303</xdr:colOff>
      <xdr:row>12</xdr:row>
      <xdr:rowOff>94363</xdr:rowOff>
    </xdr:to>
    <xdr:grpSp>
      <xdr:nvGrpSpPr>
        <xdr:cNvPr id="233" name="Group 232"/>
        <xdr:cNvGrpSpPr/>
      </xdr:nvGrpSpPr>
      <xdr:grpSpPr>
        <a:xfrm>
          <a:off x="7703820" y="571500"/>
          <a:ext cx="583683" cy="1283083"/>
          <a:chOff x="3660604" y="632680"/>
          <a:chExt cx="249619" cy="1217094"/>
        </a:xfrm>
      </xdr:grpSpPr>
      <xdr:cxnSp macro="">
        <xdr:nvCxnSpPr>
          <xdr:cNvPr id="234" name="Straight Connector 233"/>
          <xdr:cNvCxnSpPr>
            <a:stCxn id="240" idx="0"/>
          </xdr:cNvCxnSpPr>
        </xdr:nvCxnSpPr>
        <xdr:spPr>
          <a:xfrm flipH="1" flipV="1">
            <a:off x="3793503" y="638393"/>
            <a:ext cx="12198" cy="1076347"/>
          </a:xfrm>
          <a:prstGeom prst="line">
            <a:avLst/>
          </a:prstGeom>
          <a:noFill/>
          <a:ln w="9525" cap="flat" cmpd="sng" algn="ctr">
            <a:solidFill>
              <a:sysClr val="windowText" lastClr="000000"/>
            </a:solidFill>
            <a:prstDash val="solid"/>
          </a:ln>
          <a:effectLst/>
        </xdr:spPr>
      </xdr:cxnSp>
      <xdr:sp macro="" textlink="">
        <xdr:nvSpPr>
          <xdr:cNvPr id="235" name="Freeform 234"/>
          <xdr:cNvSpPr/>
        </xdr:nvSpPr>
        <xdr:spPr>
          <a:xfrm rot="16200000">
            <a:off x="3527886" y="829591"/>
            <a:ext cx="506232" cy="112410"/>
          </a:xfrm>
          <a:custGeom>
            <a:avLst/>
            <a:gdLst>
              <a:gd name="connsiteX0" fmla="*/ 895350 w 895350"/>
              <a:gd name="connsiteY0" fmla="*/ 122237 h 188912"/>
              <a:gd name="connsiteX1" fmla="*/ 352425 w 895350"/>
              <a:gd name="connsiteY1" fmla="*/ 7937 h 188912"/>
              <a:gd name="connsiteX2" fmla="*/ 419100 w 895350"/>
              <a:gd name="connsiteY2" fmla="*/ 169862 h 188912"/>
              <a:gd name="connsiteX3" fmla="*/ 0 w 895350"/>
              <a:gd name="connsiteY3" fmla="*/ 122237 h 188912"/>
            </a:gdLst>
            <a:ahLst/>
            <a:cxnLst>
              <a:cxn ang="0">
                <a:pos x="connsiteX0" y="connsiteY0"/>
              </a:cxn>
              <a:cxn ang="0">
                <a:pos x="connsiteX1" y="connsiteY1"/>
              </a:cxn>
              <a:cxn ang="0">
                <a:pos x="connsiteX2" y="connsiteY2"/>
              </a:cxn>
              <a:cxn ang="0">
                <a:pos x="connsiteX3" y="connsiteY3"/>
              </a:cxn>
            </a:cxnLst>
            <a:rect l="l" t="t" r="r" b="b"/>
            <a:pathLst>
              <a:path w="895350" h="188912">
                <a:moveTo>
                  <a:pt x="895350" y="122237"/>
                </a:moveTo>
                <a:cubicBezTo>
                  <a:pt x="663575" y="61118"/>
                  <a:pt x="431800" y="0"/>
                  <a:pt x="352425" y="7937"/>
                </a:cubicBezTo>
                <a:cubicBezTo>
                  <a:pt x="273050" y="15874"/>
                  <a:pt x="477837" y="150812"/>
                  <a:pt x="419100" y="169862"/>
                </a:cubicBezTo>
                <a:cubicBezTo>
                  <a:pt x="360363" y="188912"/>
                  <a:pt x="66675" y="93662"/>
                  <a:pt x="0" y="122237"/>
                </a:cubicBezTo>
              </a:path>
            </a:pathLst>
          </a:cu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xnSp macro="">
        <xdr:nvCxnSpPr>
          <xdr:cNvPr id="236" name="Straight Connector 235"/>
          <xdr:cNvCxnSpPr/>
        </xdr:nvCxnSpPr>
        <xdr:spPr>
          <a:xfrm>
            <a:off x="3709820" y="1273565"/>
            <a:ext cx="166399" cy="0"/>
          </a:xfrm>
          <a:prstGeom prst="line">
            <a:avLst/>
          </a:prstGeom>
          <a:noFill/>
          <a:ln w="9525" cap="flat" cmpd="sng" algn="ctr">
            <a:solidFill>
              <a:sysClr val="windowText" lastClr="000000"/>
            </a:solidFill>
            <a:prstDash val="solid"/>
          </a:ln>
          <a:effectLst/>
        </xdr:spPr>
      </xdr:cxnSp>
      <xdr:sp macro="" textlink="">
        <xdr:nvSpPr>
          <xdr:cNvPr id="237" name="TextBox 236"/>
          <xdr:cNvSpPr txBox="1"/>
        </xdr:nvSpPr>
        <xdr:spPr>
          <a:xfrm>
            <a:off x="3756957" y="1170819"/>
            <a:ext cx="77705" cy="236334"/>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Script MT Bold" pitchFamily="66" charset="0"/>
                <a:ea typeface="+mn-ea"/>
                <a:cs typeface="+mn-cs"/>
              </a:rPr>
              <a:t>N</a:t>
            </a:r>
          </a:p>
        </xdr:txBody>
      </xdr:sp>
      <xdr:sp macro="" textlink="">
        <xdr:nvSpPr>
          <xdr:cNvPr id="238" name="TextBox 237"/>
          <xdr:cNvSpPr txBox="1"/>
        </xdr:nvSpPr>
        <xdr:spPr>
          <a:xfrm>
            <a:off x="3888453" y="1206388"/>
            <a:ext cx="21770" cy="135037"/>
          </a:xfrm>
          <a:prstGeom prst="rect">
            <a:avLst/>
          </a:prstGeom>
          <a:solidFill>
            <a:sysClr val="window" lastClr="FFFFFF"/>
          </a:solidFill>
          <a:ln w="9525" cmpd="sng">
            <a:noFill/>
          </a:ln>
          <a:effectLst/>
        </xdr:spPr>
        <xdr:txBody>
          <a:bodyPr vertOverflow="clip" horzOverflow="clip" wrap="non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E</a:t>
            </a:r>
          </a:p>
        </xdr:txBody>
      </xdr:sp>
      <xdr:sp macro="" textlink="">
        <xdr:nvSpPr>
          <xdr:cNvPr id="239" name="TextBox 238"/>
          <xdr:cNvSpPr txBox="1"/>
        </xdr:nvSpPr>
        <xdr:spPr>
          <a:xfrm>
            <a:off x="3660604" y="1210520"/>
            <a:ext cx="44865" cy="144133"/>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W</a:t>
            </a:r>
          </a:p>
        </xdr:txBody>
      </xdr:sp>
      <xdr:sp macro="" textlink="">
        <xdr:nvSpPr>
          <xdr:cNvPr id="240" name="TextBox 239"/>
          <xdr:cNvSpPr txBox="1"/>
        </xdr:nvSpPr>
        <xdr:spPr>
          <a:xfrm rot="25982">
            <a:off x="3783051" y="1714737"/>
            <a:ext cx="44906" cy="135037"/>
          </a:xfrm>
          <a:prstGeom prst="rect">
            <a:avLst/>
          </a:prstGeom>
          <a:solidFill>
            <a:sysClr val="window" lastClr="FFFFFF"/>
          </a:solidFill>
          <a:ln w="9525" cmpd="sng">
            <a:noFill/>
          </a:ln>
          <a:effectLst/>
        </xdr:spPr>
        <xdr:txBody>
          <a:bodyPr vertOverflow="clip" horzOverflow="clip" wrap="square" lIns="0" tIns="0" rIns="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Script MT Bold" pitchFamily="66" charset="0"/>
                <a:ea typeface="+mn-ea"/>
                <a:cs typeface="+mn-cs"/>
              </a:rPr>
              <a:t>S</a:t>
            </a:r>
          </a:p>
        </xdr:txBody>
      </xdr:sp>
    </xdr:grpSp>
    <xdr:clientData/>
  </xdr:twoCellAnchor>
  <xdr:twoCellAnchor>
    <xdr:from>
      <xdr:col>41</xdr:col>
      <xdr:colOff>388620</xdr:colOff>
      <xdr:row>18</xdr:row>
      <xdr:rowOff>106680</xdr:rowOff>
    </xdr:from>
    <xdr:to>
      <xdr:col>43</xdr:col>
      <xdr:colOff>129540</xdr:colOff>
      <xdr:row>18</xdr:row>
      <xdr:rowOff>106680</xdr:rowOff>
    </xdr:to>
    <xdr:cxnSp macro="">
      <xdr:nvCxnSpPr>
        <xdr:cNvPr id="3" name="Straight Connector 2"/>
        <xdr:cNvCxnSpPr/>
      </xdr:nvCxnSpPr>
      <xdr:spPr>
        <a:xfrm>
          <a:off x="7261860" y="2689860"/>
          <a:ext cx="87630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266700</xdr:colOff>
      <xdr:row>381</xdr:row>
      <xdr:rowOff>0</xdr:rowOff>
    </xdr:from>
    <xdr:ext cx="247650" cy="200025"/>
    <xdr:sp macro="" textlink="">
      <xdr:nvSpPr>
        <xdr:cNvPr id="2" name="Check Box 127" hidden="1">
          <a:extLst>
            <a:ext uri="{63B3BB69-23CF-44E3-9099-C40C66FF867C}">
              <a14:compatExt xmlns:a14="http://schemas.microsoft.com/office/drawing/2010/main" spid="_x0000_s15487"/>
            </a:ext>
            <a:ext uri="{FF2B5EF4-FFF2-40B4-BE49-F238E27FC236}">
              <a16:creationId xmlns:a16="http://schemas.microsoft.com/office/drawing/2014/main" id="{00000000-0008-0000-0300-00009C000000}"/>
            </a:ext>
          </a:extLst>
        </xdr:cNvPr>
        <xdr:cNvSpPr/>
      </xdr:nvSpPr>
      <xdr:spPr bwMode="auto">
        <a:xfrm>
          <a:off x="10088880" y="129692400"/>
          <a:ext cx="247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276225</xdr:colOff>
      <xdr:row>381</xdr:row>
      <xdr:rowOff>0</xdr:rowOff>
    </xdr:from>
    <xdr:ext cx="228600" cy="180975"/>
    <xdr:sp macro="" textlink="">
      <xdr:nvSpPr>
        <xdr:cNvPr id="3" name="Check Box 128" hidden="1">
          <a:extLst>
            <a:ext uri="{63B3BB69-23CF-44E3-9099-C40C66FF867C}">
              <a14:compatExt xmlns:a14="http://schemas.microsoft.com/office/drawing/2010/main" spid="_x0000_s15488"/>
            </a:ext>
            <a:ext uri="{FF2B5EF4-FFF2-40B4-BE49-F238E27FC236}">
              <a16:creationId xmlns:a16="http://schemas.microsoft.com/office/drawing/2014/main" id="{00000000-0008-0000-0300-00009D000000}"/>
            </a:ext>
          </a:extLst>
        </xdr:cNvPr>
        <xdr:cNvSpPr/>
      </xdr:nvSpPr>
      <xdr:spPr bwMode="auto">
        <a:xfrm>
          <a:off x="10098405" y="12969240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276225</xdr:colOff>
      <xdr:row>381</xdr:row>
      <xdr:rowOff>0</xdr:rowOff>
    </xdr:from>
    <xdr:ext cx="228600" cy="190500"/>
    <xdr:sp macro="" textlink="">
      <xdr:nvSpPr>
        <xdr:cNvPr id="4" name="Check Box 129" hidden="1">
          <a:extLst>
            <a:ext uri="{63B3BB69-23CF-44E3-9099-C40C66FF867C}">
              <a14:compatExt xmlns:a14="http://schemas.microsoft.com/office/drawing/2010/main" spid="_x0000_s15489"/>
            </a:ext>
            <a:ext uri="{FF2B5EF4-FFF2-40B4-BE49-F238E27FC236}">
              <a16:creationId xmlns:a16="http://schemas.microsoft.com/office/drawing/2014/main" id="{00000000-0008-0000-0300-00009E000000}"/>
            </a:ext>
          </a:extLst>
        </xdr:cNvPr>
        <xdr:cNvSpPr/>
      </xdr:nvSpPr>
      <xdr:spPr bwMode="auto">
        <a:xfrm>
          <a:off x="10098405" y="129692400"/>
          <a:ext cx="228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266700</xdr:colOff>
      <xdr:row>381</xdr:row>
      <xdr:rowOff>0</xdr:rowOff>
    </xdr:from>
    <xdr:ext cx="247650" cy="200025"/>
    <xdr:sp macro="" textlink="">
      <xdr:nvSpPr>
        <xdr:cNvPr id="5" name="Check Box 130" hidden="1">
          <a:extLst>
            <a:ext uri="{63B3BB69-23CF-44E3-9099-C40C66FF867C}">
              <a14:compatExt xmlns:a14="http://schemas.microsoft.com/office/drawing/2010/main" spid="_x0000_s15490"/>
            </a:ext>
            <a:ext uri="{FF2B5EF4-FFF2-40B4-BE49-F238E27FC236}">
              <a16:creationId xmlns:a16="http://schemas.microsoft.com/office/drawing/2014/main" id="{00000000-0008-0000-0300-00009F000000}"/>
            </a:ext>
          </a:extLst>
        </xdr:cNvPr>
        <xdr:cNvSpPr/>
      </xdr:nvSpPr>
      <xdr:spPr bwMode="auto">
        <a:xfrm>
          <a:off x="10088880" y="129692400"/>
          <a:ext cx="247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276225</xdr:colOff>
      <xdr:row>381</xdr:row>
      <xdr:rowOff>0</xdr:rowOff>
    </xdr:from>
    <xdr:ext cx="228600" cy="180975"/>
    <xdr:sp macro="" textlink="">
      <xdr:nvSpPr>
        <xdr:cNvPr id="6" name="Check Box 131" hidden="1">
          <a:extLst>
            <a:ext uri="{63B3BB69-23CF-44E3-9099-C40C66FF867C}">
              <a14:compatExt xmlns:a14="http://schemas.microsoft.com/office/drawing/2010/main" spid="_x0000_s15491"/>
            </a:ext>
            <a:ext uri="{FF2B5EF4-FFF2-40B4-BE49-F238E27FC236}">
              <a16:creationId xmlns:a16="http://schemas.microsoft.com/office/drawing/2014/main" id="{00000000-0008-0000-0300-0000A0000000}"/>
            </a:ext>
          </a:extLst>
        </xdr:cNvPr>
        <xdr:cNvSpPr/>
      </xdr:nvSpPr>
      <xdr:spPr bwMode="auto">
        <a:xfrm>
          <a:off x="10098405" y="12969240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276225</xdr:colOff>
      <xdr:row>381</xdr:row>
      <xdr:rowOff>0</xdr:rowOff>
    </xdr:from>
    <xdr:ext cx="228600" cy="190500"/>
    <xdr:sp macro="" textlink="">
      <xdr:nvSpPr>
        <xdr:cNvPr id="7" name="Check Box 132" hidden="1">
          <a:extLst>
            <a:ext uri="{63B3BB69-23CF-44E3-9099-C40C66FF867C}">
              <a14:compatExt xmlns:a14="http://schemas.microsoft.com/office/drawing/2010/main" spid="_x0000_s15492"/>
            </a:ext>
            <a:ext uri="{FF2B5EF4-FFF2-40B4-BE49-F238E27FC236}">
              <a16:creationId xmlns:a16="http://schemas.microsoft.com/office/drawing/2014/main" id="{00000000-0008-0000-0300-0000A1000000}"/>
            </a:ext>
          </a:extLst>
        </xdr:cNvPr>
        <xdr:cNvSpPr/>
      </xdr:nvSpPr>
      <xdr:spPr bwMode="auto">
        <a:xfrm>
          <a:off x="10098405" y="129692400"/>
          <a:ext cx="228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238125</xdr:colOff>
      <xdr:row>381</xdr:row>
      <xdr:rowOff>0</xdr:rowOff>
    </xdr:from>
    <xdr:ext cx="247650" cy="180975"/>
    <xdr:sp macro="" textlink="">
      <xdr:nvSpPr>
        <xdr:cNvPr id="8" name="Check Box 133" hidden="1">
          <a:extLst>
            <a:ext uri="{63B3BB69-23CF-44E3-9099-C40C66FF867C}">
              <a14:compatExt xmlns:a14="http://schemas.microsoft.com/office/drawing/2010/main" spid="_x0000_s15493"/>
            </a:ext>
            <a:ext uri="{FF2B5EF4-FFF2-40B4-BE49-F238E27FC236}">
              <a16:creationId xmlns:a16="http://schemas.microsoft.com/office/drawing/2014/main" id="{00000000-0008-0000-0300-0000A2000000}"/>
            </a:ext>
          </a:extLst>
        </xdr:cNvPr>
        <xdr:cNvSpPr/>
      </xdr:nvSpPr>
      <xdr:spPr bwMode="auto">
        <a:xfrm>
          <a:off x="10060305" y="129692400"/>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238125</xdr:colOff>
      <xdr:row>381</xdr:row>
      <xdr:rowOff>0</xdr:rowOff>
    </xdr:from>
    <xdr:ext cx="247650" cy="180975"/>
    <xdr:sp macro="" textlink="">
      <xdr:nvSpPr>
        <xdr:cNvPr id="9" name="Check Box 133" hidden="1">
          <a:extLst>
            <a:ext uri="{63B3BB69-23CF-44E3-9099-C40C66FF867C}">
              <a14:compatExt xmlns:a14="http://schemas.microsoft.com/office/drawing/2010/main" spid="_x0000_s15493"/>
            </a:ext>
            <a:ext uri="{FF2B5EF4-FFF2-40B4-BE49-F238E27FC236}">
              <a16:creationId xmlns:a16="http://schemas.microsoft.com/office/drawing/2014/main" id="{00000000-0008-0000-0300-0000A2000000}"/>
            </a:ext>
          </a:extLst>
        </xdr:cNvPr>
        <xdr:cNvSpPr/>
      </xdr:nvSpPr>
      <xdr:spPr bwMode="auto">
        <a:xfrm>
          <a:off x="10060305" y="129692400"/>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238125</xdr:colOff>
      <xdr:row>381</xdr:row>
      <xdr:rowOff>0</xdr:rowOff>
    </xdr:from>
    <xdr:ext cx="247650" cy="180975"/>
    <xdr:sp macro="" textlink="">
      <xdr:nvSpPr>
        <xdr:cNvPr id="10" name="Check Box 133" hidden="1">
          <a:extLst>
            <a:ext uri="{63B3BB69-23CF-44E3-9099-C40C66FF867C}">
              <a14:compatExt xmlns:a14="http://schemas.microsoft.com/office/drawing/2010/main" spid="_x0000_s15493"/>
            </a:ext>
            <a:ext uri="{FF2B5EF4-FFF2-40B4-BE49-F238E27FC236}">
              <a16:creationId xmlns:a16="http://schemas.microsoft.com/office/drawing/2014/main" id="{00000000-0008-0000-0300-0000A2000000}"/>
            </a:ext>
          </a:extLst>
        </xdr:cNvPr>
        <xdr:cNvSpPr/>
      </xdr:nvSpPr>
      <xdr:spPr bwMode="auto">
        <a:xfrm>
          <a:off x="10060305" y="129692400"/>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238125</xdr:colOff>
      <xdr:row>381</xdr:row>
      <xdr:rowOff>0</xdr:rowOff>
    </xdr:from>
    <xdr:ext cx="247650" cy="180975"/>
    <xdr:sp macro="" textlink="">
      <xdr:nvSpPr>
        <xdr:cNvPr id="11" name="Check Box 133" hidden="1">
          <a:extLst>
            <a:ext uri="{63B3BB69-23CF-44E3-9099-C40C66FF867C}">
              <a14:compatExt xmlns:a14="http://schemas.microsoft.com/office/drawing/2010/main" spid="_x0000_s15493"/>
            </a:ext>
            <a:ext uri="{FF2B5EF4-FFF2-40B4-BE49-F238E27FC236}">
              <a16:creationId xmlns:a16="http://schemas.microsoft.com/office/drawing/2014/main" id="{00000000-0008-0000-0300-0000A2000000}"/>
            </a:ext>
          </a:extLst>
        </xdr:cNvPr>
        <xdr:cNvSpPr/>
      </xdr:nvSpPr>
      <xdr:spPr bwMode="auto">
        <a:xfrm>
          <a:off x="10060305" y="129692400"/>
          <a:ext cx="2476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238125</xdr:colOff>
      <xdr:row>94</xdr:row>
      <xdr:rowOff>83345</xdr:rowOff>
    </xdr:from>
    <xdr:ext cx="16871157" cy="3690936"/>
    <xdr:sp macro="" textlink="" fLocksText="0">
      <xdr:nvSpPr>
        <xdr:cNvPr id="12" name="TextBox 11"/>
        <xdr:cNvSpPr txBox="1"/>
      </xdr:nvSpPr>
      <xdr:spPr>
        <a:xfrm>
          <a:off x="238125" y="31122939"/>
          <a:ext cx="16871157" cy="3690936"/>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a:ln>
              <a:solidFill>
                <a:sysClr val="windowText" lastClr="000000"/>
              </a:solidFill>
            </a:ln>
          </a:endParaRPr>
        </a:p>
      </xdr:txBody>
    </xdr:sp>
    <xdr:clientData fLocksWithSheet="0"/>
  </xdr:oneCellAnchor>
  <xdr:oneCellAnchor>
    <xdr:from>
      <xdr:col>0</xdr:col>
      <xdr:colOff>32658</xdr:colOff>
      <xdr:row>466</xdr:row>
      <xdr:rowOff>16931</xdr:rowOff>
    </xdr:from>
    <xdr:ext cx="16838498" cy="3364444"/>
    <xdr:sp macro="" textlink="" fLocksText="0">
      <xdr:nvSpPr>
        <xdr:cNvPr id="14" name="TextBox 13"/>
        <xdr:cNvSpPr txBox="1"/>
      </xdr:nvSpPr>
      <xdr:spPr>
        <a:xfrm>
          <a:off x="32658" y="161120400"/>
          <a:ext cx="16838498" cy="3364444"/>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fLocksWithSheet="0"/>
  </xdr:oneCellAnchor>
  <xdr:oneCellAnchor>
    <xdr:from>
      <xdr:col>0</xdr:col>
      <xdr:colOff>32657</xdr:colOff>
      <xdr:row>491</xdr:row>
      <xdr:rowOff>104775</xdr:rowOff>
    </xdr:from>
    <xdr:ext cx="16981374" cy="2705100"/>
    <xdr:sp macro="" textlink="" fLocksText="0">
      <xdr:nvSpPr>
        <xdr:cNvPr id="15" name="TextBox 14"/>
        <xdr:cNvSpPr txBox="1"/>
      </xdr:nvSpPr>
      <xdr:spPr>
        <a:xfrm>
          <a:off x="32657" y="174733744"/>
          <a:ext cx="16981374" cy="270510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endParaRPr lang="en-US" sz="1600" b="1"/>
        </a:p>
      </xdr:txBody>
    </xdr:sp>
    <xdr:clientData fLocksWithSheet="0"/>
  </xdr:oneCellAnchor>
  <xdr:oneCellAnchor>
    <xdr:from>
      <xdr:col>0</xdr:col>
      <xdr:colOff>57150</xdr:colOff>
      <xdr:row>24</xdr:row>
      <xdr:rowOff>76200</xdr:rowOff>
    </xdr:from>
    <xdr:ext cx="16933069" cy="4972050"/>
    <xdr:sp macro="" textlink="" fLocksText="0">
      <xdr:nvSpPr>
        <xdr:cNvPr id="16" name="TextBox 15"/>
        <xdr:cNvSpPr txBox="1"/>
      </xdr:nvSpPr>
      <xdr:spPr>
        <a:xfrm>
          <a:off x="57150" y="7827169"/>
          <a:ext cx="16933069" cy="497205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0" u="none">
            <a:ln>
              <a:solidFill>
                <a:sysClr val="windowText" lastClr="000000"/>
              </a:solidFill>
            </a:ln>
          </a:endParaRPr>
        </a:p>
      </xdr:txBody>
    </xdr:sp>
    <xdr:clientData fLocksWithSheet="0"/>
  </xdr:oneCellAnchor>
  <xdr:twoCellAnchor>
    <xdr:from>
      <xdr:col>10</xdr:col>
      <xdr:colOff>1038981</xdr:colOff>
      <xdr:row>167</xdr:row>
      <xdr:rowOff>239487</xdr:rowOff>
    </xdr:from>
    <xdr:to>
      <xdr:col>11</xdr:col>
      <xdr:colOff>522515</xdr:colOff>
      <xdr:row>168</xdr:row>
      <xdr:rowOff>154820</xdr:rowOff>
    </xdr:to>
    <xdr:sp macro="" textlink="">
      <xdr:nvSpPr>
        <xdr:cNvPr id="17" name="Right Arrow 16"/>
        <xdr:cNvSpPr/>
      </xdr:nvSpPr>
      <xdr:spPr>
        <a:xfrm>
          <a:off x="13284321" y="56254107"/>
          <a:ext cx="90085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28576</xdr:colOff>
      <xdr:row>173</xdr:row>
      <xdr:rowOff>304801</xdr:rowOff>
    </xdr:from>
    <xdr:to>
      <xdr:col>13</xdr:col>
      <xdr:colOff>1193800</xdr:colOff>
      <xdr:row>199</xdr:row>
      <xdr:rowOff>276224</xdr:rowOff>
    </xdr:to>
    <xdr:sp macro="" textlink="" fLocksText="0">
      <xdr:nvSpPr>
        <xdr:cNvPr id="18" name="TextBox 17"/>
        <xdr:cNvSpPr txBox="1"/>
      </xdr:nvSpPr>
      <xdr:spPr>
        <a:xfrm>
          <a:off x="12273916" y="58262521"/>
          <a:ext cx="5470524" cy="8094343"/>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7</xdr:col>
      <xdr:colOff>21773</xdr:colOff>
      <xdr:row>327</xdr:row>
      <xdr:rowOff>2720</xdr:rowOff>
    </xdr:from>
    <xdr:to>
      <xdr:col>13</xdr:col>
      <xdr:colOff>1200150</xdr:colOff>
      <xdr:row>336</xdr:row>
      <xdr:rowOff>381000</xdr:rowOff>
    </xdr:to>
    <xdr:sp macro="" textlink="" fLocksText="0">
      <xdr:nvSpPr>
        <xdr:cNvPr id="19" name="TextBox 18"/>
        <xdr:cNvSpPr txBox="1"/>
      </xdr:nvSpPr>
      <xdr:spPr>
        <a:xfrm>
          <a:off x="8601893" y="109601180"/>
          <a:ext cx="9148897" cy="4013020"/>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oneCellAnchor>
    <xdr:from>
      <xdr:col>0</xdr:col>
      <xdr:colOff>130629</xdr:colOff>
      <xdr:row>65</xdr:row>
      <xdr:rowOff>71436</xdr:rowOff>
    </xdr:from>
    <xdr:ext cx="16704808" cy="4667251"/>
    <xdr:sp macro="" textlink="" fLocksText="0">
      <xdr:nvSpPr>
        <xdr:cNvPr id="20" name="TextBox 19"/>
        <xdr:cNvSpPr txBox="1"/>
      </xdr:nvSpPr>
      <xdr:spPr>
        <a:xfrm>
          <a:off x="130629" y="21431249"/>
          <a:ext cx="16704808" cy="4667251"/>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a:ln>
              <a:solidFill>
                <a:sysClr val="windowText" lastClr="000000"/>
              </a:solidFill>
            </a:ln>
          </a:endParaRPr>
        </a:p>
      </xdr:txBody>
    </xdr:sp>
    <xdr:clientData fLocksWithSheet="0"/>
  </xdr:oneCellAnchor>
  <xdr:twoCellAnchor>
    <xdr:from>
      <xdr:col>5</xdr:col>
      <xdr:colOff>939800</xdr:colOff>
      <xdr:row>193</xdr:row>
      <xdr:rowOff>194733</xdr:rowOff>
    </xdr:from>
    <xdr:to>
      <xdr:col>6</xdr:col>
      <xdr:colOff>728134</xdr:colOff>
      <xdr:row>194</xdr:row>
      <xdr:rowOff>110066</xdr:rowOff>
    </xdr:to>
    <xdr:sp macro="" textlink="">
      <xdr:nvSpPr>
        <xdr:cNvPr id="21" name="Right Arrow 20"/>
        <xdr:cNvSpPr/>
      </xdr:nvSpPr>
      <xdr:spPr>
        <a:xfrm>
          <a:off x="6898640" y="64400853"/>
          <a:ext cx="122089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3266</xdr:colOff>
      <xdr:row>342</xdr:row>
      <xdr:rowOff>21772</xdr:rowOff>
    </xdr:from>
    <xdr:to>
      <xdr:col>13</xdr:col>
      <xdr:colOff>1175658</xdr:colOff>
      <xdr:row>351</xdr:row>
      <xdr:rowOff>381000</xdr:rowOff>
    </xdr:to>
    <xdr:sp macro="" textlink="" fLocksText="0">
      <xdr:nvSpPr>
        <xdr:cNvPr id="22" name="TextBox 21"/>
        <xdr:cNvSpPr txBox="1"/>
      </xdr:nvSpPr>
      <xdr:spPr>
        <a:xfrm>
          <a:off x="8583386" y="115319992"/>
          <a:ext cx="9142912" cy="380346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200"/>
        </a:p>
      </xdr:txBody>
    </xdr:sp>
    <xdr:clientData fLocksWithSheet="0"/>
  </xdr:twoCellAnchor>
  <xdr:twoCellAnchor>
    <xdr:from>
      <xdr:col>7</xdr:col>
      <xdr:colOff>10886</xdr:colOff>
      <xdr:row>357</xdr:row>
      <xdr:rowOff>3</xdr:rowOff>
    </xdr:from>
    <xdr:to>
      <xdr:col>13</xdr:col>
      <xdr:colOff>1171575</xdr:colOff>
      <xdr:row>366</xdr:row>
      <xdr:rowOff>361951</xdr:rowOff>
    </xdr:to>
    <xdr:sp macro="" textlink="" fLocksText="0">
      <xdr:nvSpPr>
        <xdr:cNvPr id="23" name="TextBox 22"/>
        <xdr:cNvSpPr txBox="1"/>
      </xdr:nvSpPr>
      <xdr:spPr>
        <a:xfrm>
          <a:off x="8583386" y="123558303"/>
          <a:ext cx="9123589" cy="396239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7</xdr:col>
      <xdr:colOff>237067</xdr:colOff>
      <xdr:row>396</xdr:row>
      <xdr:rowOff>186267</xdr:rowOff>
    </xdr:from>
    <xdr:to>
      <xdr:col>7</xdr:col>
      <xdr:colOff>905934</xdr:colOff>
      <xdr:row>397</xdr:row>
      <xdr:rowOff>186267</xdr:rowOff>
    </xdr:to>
    <xdr:sp macro="" textlink="">
      <xdr:nvSpPr>
        <xdr:cNvPr id="24" name="Right Arrow 23"/>
        <xdr:cNvSpPr/>
      </xdr:nvSpPr>
      <xdr:spPr>
        <a:xfrm>
          <a:off x="8817187" y="135936567"/>
          <a:ext cx="668867" cy="40386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237067</xdr:colOff>
      <xdr:row>396</xdr:row>
      <xdr:rowOff>186267</xdr:rowOff>
    </xdr:from>
    <xdr:to>
      <xdr:col>11</xdr:col>
      <xdr:colOff>905934</xdr:colOff>
      <xdr:row>397</xdr:row>
      <xdr:rowOff>186267</xdr:rowOff>
    </xdr:to>
    <xdr:sp macro="" textlink="">
      <xdr:nvSpPr>
        <xdr:cNvPr id="25" name="Right Arrow 24"/>
        <xdr:cNvSpPr/>
      </xdr:nvSpPr>
      <xdr:spPr>
        <a:xfrm>
          <a:off x="13899727" y="135936567"/>
          <a:ext cx="668867" cy="40386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32658</xdr:colOff>
      <xdr:row>399</xdr:row>
      <xdr:rowOff>32658</xdr:rowOff>
    </xdr:from>
    <xdr:to>
      <xdr:col>13</xdr:col>
      <xdr:colOff>1181100</xdr:colOff>
      <xdr:row>415</xdr:row>
      <xdr:rowOff>381000</xdr:rowOff>
    </xdr:to>
    <xdr:sp macro="" textlink="" fLocksText="0">
      <xdr:nvSpPr>
        <xdr:cNvPr id="26" name="TextBox 25"/>
        <xdr:cNvSpPr txBox="1"/>
      </xdr:nvSpPr>
      <xdr:spPr>
        <a:xfrm>
          <a:off x="8612778" y="136994538"/>
          <a:ext cx="9118962" cy="6810102"/>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0</xdr:col>
      <xdr:colOff>65315</xdr:colOff>
      <xdr:row>395</xdr:row>
      <xdr:rowOff>32656</xdr:rowOff>
    </xdr:from>
    <xdr:to>
      <xdr:col>6</xdr:col>
      <xdr:colOff>1162050</xdr:colOff>
      <xdr:row>415</xdr:row>
      <xdr:rowOff>380999</xdr:rowOff>
    </xdr:to>
    <xdr:sp macro="" textlink="" fLocksText="0">
      <xdr:nvSpPr>
        <xdr:cNvPr id="27" name="TextBox 26"/>
        <xdr:cNvSpPr txBox="1"/>
      </xdr:nvSpPr>
      <xdr:spPr>
        <a:xfrm>
          <a:off x="65315" y="135379096"/>
          <a:ext cx="8488135" cy="8425543"/>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mc:AlternateContent xmlns:mc="http://schemas.openxmlformats.org/markup-compatibility/2006">
    <mc:Choice xmlns:a14="http://schemas.microsoft.com/office/drawing/2010/main" Requires="a14">
      <xdr:twoCellAnchor editAs="oneCell">
        <xdr:from>
          <xdr:col>10</xdr:col>
          <xdr:colOff>556260</xdr:colOff>
          <xdr:row>480</xdr:row>
          <xdr:rowOff>22860</xdr:rowOff>
        </xdr:from>
        <xdr:to>
          <xdr:col>10</xdr:col>
          <xdr:colOff>883920</xdr:colOff>
          <xdr:row>480</xdr:row>
          <xdr:rowOff>373380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556260</xdr:colOff>
          <xdr:row>480</xdr:row>
          <xdr:rowOff>22860</xdr:rowOff>
        </xdr:from>
        <xdr:to>
          <xdr:col>11</xdr:col>
          <xdr:colOff>883920</xdr:colOff>
          <xdr:row>480</xdr:row>
          <xdr:rowOff>373380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1038981</xdr:colOff>
      <xdr:row>209</xdr:row>
      <xdr:rowOff>239487</xdr:rowOff>
    </xdr:from>
    <xdr:to>
      <xdr:col>11</xdr:col>
      <xdr:colOff>522515</xdr:colOff>
      <xdr:row>210</xdr:row>
      <xdr:rowOff>154820</xdr:rowOff>
    </xdr:to>
    <xdr:sp macro="" textlink="">
      <xdr:nvSpPr>
        <xdr:cNvPr id="30" name="Right Arrow 29"/>
        <xdr:cNvSpPr/>
      </xdr:nvSpPr>
      <xdr:spPr>
        <a:xfrm>
          <a:off x="13284321" y="69977727"/>
          <a:ext cx="90085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215</xdr:row>
      <xdr:rowOff>304799</xdr:rowOff>
    </xdr:from>
    <xdr:to>
      <xdr:col>14</xdr:col>
      <xdr:colOff>5555</xdr:colOff>
      <xdr:row>241</xdr:row>
      <xdr:rowOff>333375</xdr:rowOff>
    </xdr:to>
    <xdr:sp macro="" textlink="" fLocksText="0">
      <xdr:nvSpPr>
        <xdr:cNvPr id="31" name="TextBox 30"/>
        <xdr:cNvSpPr txBox="1"/>
      </xdr:nvSpPr>
      <xdr:spPr>
        <a:xfrm>
          <a:off x="11937206" y="72206643"/>
          <a:ext cx="5356224" cy="7910513"/>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5</xdr:col>
      <xdr:colOff>939800</xdr:colOff>
      <xdr:row>235</xdr:row>
      <xdr:rowOff>194733</xdr:rowOff>
    </xdr:from>
    <xdr:to>
      <xdr:col>6</xdr:col>
      <xdr:colOff>728134</xdr:colOff>
      <xdr:row>236</xdr:row>
      <xdr:rowOff>110066</xdr:rowOff>
    </xdr:to>
    <xdr:sp macro="" textlink="">
      <xdr:nvSpPr>
        <xdr:cNvPr id="32" name="Right Arrow 31"/>
        <xdr:cNvSpPr/>
      </xdr:nvSpPr>
      <xdr:spPr>
        <a:xfrm>
          <a:off x="6898640" y="78048273"/>
          <a:ext cx="1220894" cy="12869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1038981</xdr:colOff>
      <xdr:row>250</xdr:row>
      <xdr:rowOff>239487</xdr:rowOff>
    </xdr:from>
    <xdr:to>
      <xdr:col>11</xdr:col>
      <xdr:colOff>522515</xdr:colOff>
      <xdr:row>251</xdr:row>
      <xdr:rowOff>154820</xdr:rowOff>
    </xdr:to>
    <xdr:sp macro="" textlink="">
      <xdr:nvSpPr>
        <xdr:cNvPr id="33" name="Right Arrow 32"/>
        <xdr:cNvSpPr/>
      </xdr:nvSpPr>
      <xdr:spPr>
        <a:xfrm>
          <a:off x="13284321" y="83648007"/>
          <a:ext cx="90085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1400175</xdr:colOff>
      <xdr:row>256</xdr:row>
      <xdr:rowOff>304800</xdr:rowOff>
    </xdr:from>
    <xdr:to>
      <xdr:col>13</xdr:col>
      <xdr:colOff>1193800</xdr:colOff>
      <xdr:row>281</xdr:row>
      <xdr:rowOff>295274</xdr:rowOff>
    </xdr:to>
    <xdr:sp macro="" textlink="" fLocksText="0">
      <xdr:nvSpPr>
        <xdr:cNvPr id="34" name="TextBox 33"/>
        <xdr:cNvSpPr txBox="1"/>
      </xdr:nvSpPr>
      <xdr:spPr>
        <a:xfrm>
          <a:off x="12220575" y="85587840"/>
          <a:ext cx="5523865" cy="8014334"/>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5</xdr:col>
      <xdr:colOff>975518</xdr:colOff>
      <xdr:row>276</xdr:row>
      <xdr:rowOff>182827</xdr:rowOff>
    </xdr:from>
    <xdr:to>
      <xdr:col>6</xdr:col>
      <xdr:colOff>763852</xdr:colOff>
      <xdr:row>276</xdr:row>
      <xdr:rowOff>312473</xdr:rowOff>
    </xdr:to>
    <xdr:sp macro="" textlink="">
      <xdr:nvSpPr>
        <xdr:cNvPr id="35" name="Right Arrow 34"/>
        <xdr:cNvSpPr/>
      </xdr:nvSpPr>
      <xdr:spPr>
        <a:xfrm>
          <a:off x="6773862" y="90765577"/>
          <a:ext cx="1181365" cy="12964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1038981</xdr:colOff>
      <xdr:row>289</xdr:row>
      <xdr:rowOff>239487</xdr:rowOff>
    </xdr:from>
    <xdr:to>
      <xdr:col>11</xdr:col>
      <xdr:colOff>522515</xdr:colOff>
      <xdr:row>290</xdr:row>
      <xdr:rowOff>154820</xdr:rowOff>
    </xdr:to>
    <xdr:sp macro="" textlink="">
      <xdr:nvSpPr>
        <xdr:cNvPr id="36" name="Right Arrow 35"/>
        <xdr:cNvSpPr/>
      </xdr:nvSpPr>
      <xdr:spPr>
        <a:xfrm>
          <a:off x="13284321" y="96937287"/>
          <a:ext cx="900854" cy="22775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10886</xdr:colOff>
      <xdr:row>295</xdr:row>
      <xdr:rowOff>304801</xdr:rowOff>
    </xdr:from>
    <xdr:to>
      <xdr:col>13</xdr:col>
      <xdr:colOff>1181100</xdr:colOff>
      <xdr:row>321</xdr:row>
      <xdr:rowOff>285749</xdr:rowOff>
    </xdr:to>
    <xdr:sp macro="" textlink="" fLocksText="0">
      <xdr:nvSpPr>
        <xdr:cNvPr id="37" name="TextBox 36"/>
        <xdr:cNvSpPr txBox="1"/>
      </xdr:nvSpPr>
      <xdr:spPr>
        <a:xfrm>
          <a:off x="12256226" y="98877121"/>
          <a:ext cx="5475514" cy="786764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5</xdr:col>
      <xdr:colOff>963612</xdr:colOff>
      <xdr:row>315</xdr:row>
      <xdr:rowOff>170921</xdr:rowOff>
    </xdr:from>
    <xdr:to>
      <xdr:col>6</xdr:col>
      <xdr:colOff>751946</xdr:colOff>
      <xdr:row>316</xdr:row>
      <xdr:rowOff>86254</xdr:rowOff>
    </xdr:to>
    <xdr:sp macro="" textlink="">
      <xdr:nvSpPr>
        <xdr:cNvPr id="38" name="Right Arrow 37"/>
        <xdr:cNvSpPr/>
      </xdr:nvSpPr>
      <xdr:spPr>
        <a:xfrm>
          <a:off x="6761956" y="103636234"/>
          <a:ext cx="1181365" cy="14155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21772</xdr:colOff>
      <xdr:row>342</xdr:row>
      <xdr:rowOff>2720</xdr:rowOff>
    </xdr:from>
    <xdr:to>
      <xdr:col>13</xdr:col>
      <xdr:colOff>1190625</xdr:colOff>
      <xdr:row>351</xdr:row>
      <xdr:rowOff>361949</xdr:rowOff>
    </xdr:to>
    <xdr:sp macro="" textlink="" fLocksText="0">
      <xdr:nvSpPr>
        <xdr:cNvPr id="39" name="TextBox 38"/>
        <xdr:cNvSpPr txBox="1"/>
      </xdr:nvSpPr>
      <xdr:spPr>
        <a:xfrm>
          <a:off x="8601892" y="115300940"/>
          <a:ext cx="9139373" cy="3803469"/>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7</xdr:col>
      <xdr:colOff>21773</xdr:colOff>
      <xdr:row>372</xdr:row>
      <xdr:rowOff>2720</xdr:rowOff>
    </xdr:from>
    <xdr:to>
      <xdr:col>13</xdr:col>
      <xdr:colOff>1190625</xdr:colOff>
      <xdr:row>381</xdr:row>
      <xdr:rowOff>381000</xdr:rowOff>
    </xdr:to>
    <xdr:sp macro="" textlink="" fLocksText="0">
      <xdr:nvSpPr>
        <xdr:cNvPr id="40" name="TextBox 39"/>
        <xdr:cNvSpPr txBox="1"/>
      </xdr:nvSpPr>
      <xdr:spPr>
        <a:xfrm>
          <a:off x="8594273" y="129409370"/>
          <a:ext cx="9131752" cy="3273880"/>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a:p>
      </xdr:txBody>
    </xdr:sp>
    <xdr:clientData fLocksWithSheet="0"/>
  </xdr:twoCellAnchor>
  <mc:AlternateContent xmlns:mc="http://schemas.openxmlformats.org/markup-compatibility/2006">
    <mc:Choice xmlns:a14="http://schemas.microsoft.com/office/drawing/2010/main" Requires="a14">
      <xdr:twoCellAnchor editAs="oneCell">
        <xdr:from>
          <xdr:col>9</xdr:col>
          <xdr:colOff>1356360</xdr:colOff>
          <xdr:row>87</xdr:row>
          <xdr:rowOff>60960</xdr:rowOff>
        </xdr:from>
        <xdr:to>
          <xdr:col>10</xdr:col>
          <xdr:colOff>411480</xdr:colOff>
          <xdr:row>88</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86</xdr:row>
          <xdr:rowOff>76200</xdr:rowOff>
        </xdr:from>
        <xdr:to>
          <xdr:col>10</xdr:col>
          <xdr:colOff>373380</xdr:colOff>
          <xdr:row>86</xdr:row>
          <xdr:rowOff>297180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89</xdr:row>
          <xdr:rowOff>99060</xdr:rowOff>
        </xdr:from>
        <xdr:to>
          <xdr:col>10</xdr:col>
          <xdr:colOff>670560</xdr:colOff>
          <xdr:row>89</xdr:row>
          <xdr:rowOff>274320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90</xdr:row>
          <xdr:rowOff>99060</xdr:rowOff>
        </xdr:from>
        <xdr:to>
          <xdr:col>10</xdr:col>
          <xdr:colOff>746760</xdr:colOff>
          <xdr:row>90</xdr:row>
          <xdr:rowOff>289560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91</xdr:row>
          <xdr:rowOff>22860</xdr:rowOff>
        </xdr:from>
        <xdr:to>
          <xdr:col>10</xdr:col>
          <xdr:colOff>960120</xdr:colOff>
          <xdr:row>91</xdr:row>
          <xdr:rowOff>350520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92</xdr:row>
          <xdr:rowOff>68580</xdr:rowOff>
        </xdr:from>
        <xdr:to>
          <xdr:col>10</xdr:col>
          <xdr:colOff>944880</xdr:colOff>
          <xdr:row>92</xdr:row>
          <xdr:rowOff>259080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86</xdr:row>
          <xdr:rowOff>83820</xdr:rowOff>
        </xdr:from>
        <xdr:to>
          <xdr:col>12</xdr:col>
          <xdr:colOff>0</xdr:colOff>
          <xdr:row>86</xdr:row>
          <xdr:rowOff>312420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87</xdr:row>
          <xdr:rowOff>76200</xdr:rowOff>
        </xdr:from>
        <xdr:to>
          <xdr:col>11</xdr:col>
          <xdr:colOff>1417320</xdr:colOff>
          <xdr:row>87</xdr:row>
          <xdr:rowOff>297180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88</xdr:row>
          <xdr:rowOff>106680</xdr:rowOff>
        </xdr:from>
        <xdr:to>
          <xdr:col>11</xdr:col>
          <xdr:colOff>1150620</xdr:colOff>
          <xdr:row>88</xdr:row>
          <xdr:rowOff>327660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89</xdr:row>
          <xdr:rowOff>60960</xdr:rowOff>
        </xdr:from>
        <xdr:to>
          <xdr:col>11</xdr:col>
          <xdr:colOff>998220</xdr:colOff>
          <xdr:row>89</xdr:row>
          <xdr:rowOff>312420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90</xdr:row>
          <xdr:rowOff>99060</xdr:rowOff>
        </xdr:from>
        <xdr:to>
          <xdr:col>11</xdr:col>
          <xdr:colOff>1203960</xdr:colOff>
          <xdr:row>90</xdr:row>
          <xdr:rowOff>312420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91</xdr:row>
          <xdr:rowOff>60960</xdr:rowOff>
        </xdr:from>
        <xdr:to>
          <xdr:col>11</xdr:col>
          <xdr:colOff>838200</xdr:colOff>
          <xdr:row>91</xdr:row>
          <xdr:rowOff>289560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502920</xdr:colOff>
          <xdr:row>92</xdr:row>
          <xdr:rowOff>38100</xdr:rowOff>
        </xdr:from>
        <xdr:to>
          <xdr:col>11</xdr:col>
          <xdr:colOff>845820</xdr:colOff>
          <xdr:row>92</xdr:row>
          <xdr:rowOff>327660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1356360</xdr:colOff>
          <xdr:row>88</xdr:row>
          <xdr:rowOff>99060</xdr:rowOff>
        </xdr:from>
        <xdr:to>
          <xdr:col>10</xdr:col>
          <xdr:colOff>533400</xdr:colOff>
          <xdr:row>88</xdr:row>
          <xdr:rowOff>350520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138</xdr:row>
          <xdr:rowOff>160020</xdr:rowOff>
        </xdr:from>
        <xdr:to>
          <xdr:col>7</xdr:col>
          <xdr:colOff>998220</xdr:colOff>
          <xdr:row>139</xdr:row>
          <xdr:rowOff>76200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139</xdr:row>
          <xdr:rowOff>228600</xdr:rowOff>
        </xdr:from>
        <xdr:to>
          <xdr:col>7</xdr:col>
          <xdr:colOff>1036320</xdr:colOff>
          <xdr:row>140</xdr:row>
          <xdr:rowOff>121920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POOR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163</xdr:row>
          <xdr:rowOff>83820</xdr:rowOff>
        </xdr:from>
        <xdr:to>
          <xdr:col>13</xdr:col>
          <xdr:colOff>708660</xdr:colOff>
          <xdr:row>163</xdr:row>
          <xdr:rowOff>365760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205</xdr:row>
          <xdr:rowOff>83820</xdr:rowOff>
        </xdr:from>
        <xdr:to>
          <xdr:col>13</xdr:col>
          <xdr:colOff>632460</xdr:colOff>
          <xdr:row>205</xdr:row>
          <xdr:rowOff>312420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246</xdr:row>
          <xdr:rowOff>68580</xdr:rowOff>
        </xdr:from>
        <xdr:to>
          <xdr:col>13</xdr:col>
          <xdr:colOff>708660</xdr:colOff>
          <xdr:row>246</xdr:row>
          <xdr:rowOff>327660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285</xdr:row>
          <xdr:rowOff>60960</xdr:rowOff>
        </xdr:from>
        <xdr:to>
          <xdr:col>13</xdr:col>
          <xdr:colOff>822960</xdr:colOff>
          <xdr:row>285</xdr:row>
          <xdr:rowOff>312420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164</xdr:row>
          <xdr:rowOff>30480</xdr:rowOff>
        </xdr:from>
        <xdr:to>
          <xdr:col>13</xdr:col>
          <xdr:colOff>861060</xdr:colOff>
          <xdr:row>164</xdr:row>
          <xdr:rowOff>289560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206</xdr:row>
          <xdr:rowOff>45720</xdr:rowOff>
        </xdr:from>
        <xdr:to>
          <xdr:col>13</xdr:col>
          <xdr:colOff>1074420</xdr:colOff>
          <xdr:row>207</xdr:row>
          <xdr:rowOff>45720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247</xdr:row>
          <xdr:rowOff>45720</xdr:rowOff>
        </xdr:from>
        <xdr:to>
          <xdr:col>13</xdr:col>
          <xdr:colOff>784860</xdr:colOff>
          <xdr:row>247</xdr:row>
          <xdr:rowOff>327660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286</xdr:row>
          <xdr:rowOff>68580</xdr:rowOff>
        </xdr:from>
        <xdr:to>
          <xdr:col>13</xdr:col>
          <xdr:colOff>670560</xdr:colOff>
          <xdr:row>286</xdr:row>
          <xdr:rowOff>289560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169</xdr:row>
          <xdr:rowOff>22860</xdr:rowOff>
        </xdr:from>
        <xdr:to>
          <xdr:col>3</xdr:col>
          <xdr:colOff>830580</xdr:colOff>
          <xdr:row>169</xdr:row>
          <xdr:rowOff>297180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169</xdr:row>
          <xdr:rowOff>45720</xdr:rowOff>
        </xdr:from>
        <xdr:to>
          <xdr:col>5</xdr:col>
          <xdr:colOff>960120</xdr:colOff>
          <xdr:row>169</xdr:row>
          <xdr:rowOff>266700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211</xdr:row>
          <xdr:rowOff>45720</xdr:rowOff>
        </xdr:from>
        <xdr:to>
          <xdr:col>3</xdr:col>
          <xdr:colOff>99060</xdr:colOff>
          <xdr:row>211</xdr:row>
          <xdr:rowOff>274320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211</xdr:row>
          <xdr:rowOff>22860</xdr:rowOff>
        </xdr:from>
        <xdr:to>
          <xdr:col>5</xdr:col>
          <xdr:colOff>647700</xdr:colOff>
          <xdr:row>211</xdr:row>
          <xdr:rowOff>236220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252</xdr:row>
          <xdr:rowOff>38100</xdr:rowOff>
        </xdr:from>
        <xdr:to>
          <xdr:col>3</xdr:col>
          <xdr:colOff>274320</xdr:colOff>
          <xdr:row>252</xdr:row>
          <xdr:rowOff>274320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252</xdr:row>
          <xdr:rowOff>68580</xdr:rowOff>
        </xdr:from>
        <xdr:to>
          <xdr:col>5</xdr:col>
          <xdr:colOff>579120</xdr:colOff>
          <xdr:row>252</xdr:row>
          <xdr:rowOff>289560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792480</xdr:colOff>
          <xdr:row>291</xdr:row>
          <xdr:rowOff>60960</xdr:rowOff>
        </xdr:from>
        <xdr:to>
          <xdr:col>3</xdr:col>
          <xdr:colOff>220980</xdr:colOff>
          <xdr:row>291</xdr:row>
          <xdr:rowOff>274320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861060</xdr:colOff>
          <xdr:row>291</xdr:row>
          <xdr:rowOff>0</xdr:rowOff>
        </xdr:from>
        <xdr:to>
          <xdr:col>5</xdr:col>
          <xdr:colOff>487680</xdr:colOff>
          <xdr:row>292</xdr:row>
          <xdr:rowOff>60960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248</xdr:row>
          <xdr:rowOff>99060</xdr:rowOff>
        </xdr:from>
        <xdr:to>
          <xdr:col>13</xdr:col>
          <xdr:colOff>1089660</xdr:colOff>
          <xdr:row>248</xdr:row>
          <xdr:rowOff>274320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207</xdr:row>
          <xdr:rowOff>99060</xdr:rowOff>
        </xdr:from>
        <xdr:to>
          <xdr:col>13</xdr:col>
          <xdr:colOff>1089660</xdr:colOff>
          <xdr:row>207</xdr:row>
          <xdr:rowOff>274320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165</xdr:row>
          <xdr:rowOff>99060</xdr:rowOff>
        </xdr:from>
        <xdr:to>
          <xdr:col>13</xdr:col>
          <xdr:colOff>1089660</xdr:colOff>
          <xdr:row>165</xdr:row>
          <xdr:rowOff>274320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287</xdr:row>
          <xdr:rowOff>99060</xdr:rowOff>
        </xdr:from>
        <xdr:to>
          <xdr:col>13</xdr:col>
          <xdr:colOff>1089660</xdr:colOff>
          <xdr:row>287</xdr:row>
          <xdr:rowOff>274320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176</xdr:row>
          <xdr:rowOff>106680</xdr:rowOff>
        </xdr:from>
        <xdr:to>
          <xdr:col>9</xdr:col>
          <xdr:colOff>1211580</xdr:colOff>
          <xdr:row>177</xdr:row>
          <xdr:rowOff>213360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184</xdr:row>
          <xdr:rowOff>106680</xdr:rowOff>
        </xdr:from>
        <xdr:to>
          <xdr:col>9</xdr:col>
          <xdr:colOff>1211580</xdr:colOff>
          <xdr:row>185</xdr:row>
          <xdr:rowOff>213360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218</xdr:row>
          <xdr:rowOff>106680</xdr:rowOff>
        </xdr:from>
        <xdr:to>
          <xdr:col>9</xdr:col>
          <xdr:colOff>1211580</xdr:colOff>
          <xdr:row>219</xdr:row>
          <xdr:rowOff>213360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226</xdr:row>
          <xdr:rowOff>106680</xdr:rowOff>
        </xdr:from>
        <xdr:to>
          <xdr:col>9</xdr:col>
          <xdr:colOff>1211580</xdr:colOff>
          <xdr:row>227</xdr:row>
          <xdr:rowOff>213360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259</xdr:row>
          <xdr:rowOff>106680</xdr:rowOff>
        </xdr:from>
        <xdr:to>
          <xdr:col>9</xdr:col>
          <xdr:colOff>1211580</xdr:colOff>
          <xdr:row>260</xdr:row>
          <xdr:rowOff>213360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267</xdr:row>
          <xdr:rowOff>106680</xdr:rowOff>
        </xdr:from>
        <xdr:to>
          <xdr:col>9</xdr:col>
          <xdr:colOff>1211580</xdr:colOff>
          <xdr:row>268</xdr:row>
          <xdr:rowOff>213360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298</xdr:row>
          <xdr:rowOff>106680</xdr:rowOff>
        </xdr:from>
        <xdr:to>
          <xdr:col>9</xdr:col>
          <xdr:colOff>1211580</xdr:colOff>
          <xdr:row>299</xdr:row>
          <xdr:rowOff>213360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306</xdr:row>
          <xdr:rowOff>106680</xdr:rowOff>
        </xdr:from>
        <xdr:to>
          <xdr:col>9</xdr:col>
          <xdr:colOff>1211580</xdr:colOff>
          <xdr:row>307</xdr:row>
          <xdr:rowOff>213360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329</xdr:row>
          <xdr:rowOff>76200</xdr:rowOff>
        </xdr:from>
        <xdr:to>
          <xdr:col>6</xdr:col>
          <xdr:colOff>1036320</xdr:colOff>
          <xdr:row>329</xdr:row>
          <xdr:rowOff>350520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344</xdr:row>
          <xdr:rowOff>76200</xdr:rowOff>
        </xdr:from>
        <xdr:to>
          <xdr:col>6</xdr:col>
          <xdr:colOff>1036320</xdr:colOff>
          <xdr:row>344</xdr:row>
          <xdr:rowOff>350520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359</xdr:row>
          <xdr:rowOff>76200</xdr:rowOff>
        </xdr:from>
        <xdr:to>
          <xdr:col>6</xdr:col>
          <xdr:colOff>1036320</xdr:colOff>
          <xdr:row>359</xdr:row>
          <xdr:rowOff>350520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374</xdr:row>
          <xdr:rowOff>76200</xdr:rowOff>
        </xdr:from>
        <xdr:to>
          <xdr:col>6</xdr:col>
          <xdr:colOff>1036320</xdr:colOff>
          <xdr:row>374</xdr:row>
          <xdr:rowOff>350520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137</xdr:row>
          <xdr:rowOff>198120</xdr:rowOff>
        </xdr:from>
        <xdr:to>
          <xdr:col>7</xdr:col>
          <xdr:colOff>746760</xdr:colOff>
          <xdr:row>138</xdr:row>
          <xdr:rowOff>60960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GOOD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170</xdr:row>
          <xdr:rowOff>83820</xdr:rowOff>
        </xdr:from>
        <xdr:to>
          <xdr:col>9</xdr:col>
          <xdr:colOff>388620</xdr:colOff>
          <xdr:row>171</xdr:row>
          <xdr:rowOff>60960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171</xdr:row>
          <xdr:rowOff>137160</xdr:rowOff>
        </xdr:from>
        <xdr:to>
          <xdr:col>9</xdr:col>
          <xdr:colOff>678180</xdr:colOff>
          <xdr:row>172</xdr:row>
          <xdr:rowOff>198120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212</xdr:row>
          <xdr:rowOff>83820</xdr:rowOff>
        </xdr:from>
        <xdr:to>
          <xdr:col>9</xdr:col>
          <xdr:colOff>388620</xdr:colOff>
          <xdr:row>213</xdr:row>
          <xdr:rowOff>60960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213</xdr:row>
          <xdr:rowOff>137160</xdr:rowOff>
        </xdr:from>
        <xdr:to>
          <xdr:col>9</xdr:col>
          <xdr:colOff>678180</xdr:colOff>
          <xdr:row>214</xdr:row>
          <xdr:rowOff>198120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253</xdr:row>
          <xdr:rowOff>83820</xdr:rowOff>
        </xdr:from>
        <xdr:to>
          <xdr:col>9</xdr:col>
          <xdr:colOff>388620</xdr:colOff>
          <xdr:row>254</xdr:row>
          <xdr:rowOff>60960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254</xdr:row>
          <xdr:rowOff>137160</xdr:rowOff>
        </xdr:from>
        <xdr:to>
          <xdr:col>9</xdr:col>
          <xdr:colOff>678180</xdr:colOff>
          <xdr:row>255</xdr:row>
          <xdr:rowOff>198120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292</xdr:row>
          <xdr:rowOff>83820</xdr:rowOff>
        </xdr:from>
        <xdr:to>
          <xdr:col>9</xdr:col>
          <xdr:colOff>388620</xdr:colOff>
          <xdr:row>293</xdr:row>
          <xdr:rowOff>60960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293</xdr:row>
          <xdr:rowOff>137160</xdr:rowOff>
        </xdr:from>
        <xdr:to>
          <xdr:col>9</xdr:col>
          <xdr:colOff>678180</xdr:colOff>
          <xdr:row>294</xdr:row>
          <xdr:rowOff>198120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1181100</xdr:colOff>
          <xdr:row>169</xdr:row>
          <xdr:rowOff>30480</xdr:rowOff>
        </xdr:from>
        <xdr:to>
          <xdr:col>8</xdr:col>
          <xdr:colOff>746760</xdr:colOff>
          <xdr:row>169</xdr:row>
          <xdr:rowOff>259080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1165860</xdr:colOff>
          <xdr:row>211</xdr:row>
          <xdr:rowOff>38100</xdr:rowOff>
        </xdr:from>
        <xdr:to>
          <xdr:col>8</xdr:col>
          <xdr:colOff>723900</xdr:colOff>
          <xdr:row>211</xdr:row>
          <xdr:rowOff>266700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693420</xdr:colOff>
          <xdr:row>252</xdr:row>
          <xdr:rowOff>60960</xdr:rowOff>
        </xdr:from>
        <xdr:to>
          <xdr:col>8</xdr:col>
          <xdr:colOff>259080</xdr:colOff>
          <xdr:row>252</xdr:row>
          <xdr:rowOff>289560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693420</xdr:colOff>
          <xdr:row>291</xdr:row>
          <xdr:rowOff>60960</xdr:rowOff>
        </xdr:from>
        <xdr:to>
          <xdr:col>8</xdr:col>
          <xdr:colOff>259080</xdr:colOff>
          <xdr:row>291</xdr:row>
          <xdr:rowOff>289560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506</xdr:row>
          <xdr:rowOff>106680</xdr:rowOff>
        </xdr:from>
        <xdr:to>
          <xdr:col>1</xdr:col>
          <xdr:colOff>868680</xdr:colOff>
          <xdr:row>506</xdr:row>
          <xdr:rowOff>381000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506</xdr:row>
          <xdr:rowOff>99060</xdr:rowOff>
        </xdr:from>
        <xdr:to>
          <xdr:col>2</xdr:col>
          <xdr:colOff>304800</xdr:colOff>
          <xdr:row>506</xdr:row>
          <xdr:rowOff>381000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506</xdr:row>
          <xdr:rowOff>60960</xdr:rowOff>
        </xdr:from>
        <xdr:to>
          <xdr:col>2</xdr:col>
          <xdr:colOff>1036320</xdr:colOff>
          <xdr:row>506</xdr:row>
          <xdr:rowOff>411480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506</xdr:row>
          <xdr:rowOff>106680</xdr:rowOff>
        </xdr:from>
        <xdr:to>
          <xdr:col>8</xdr:col>
          <xdr:colOff>868680</xdr:colOff>
          <xdr:row>506</xdr:row>
          <xdr:rowOff>381000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506</xdr:row>
          <xdr:rowOff>99060</xdr:rowOff>
        </xdr:from>
        <xdr:to>
          <xdr:col>9</xdr:col>
          <xdr:colOff>487680</xdr:colOff>
          <xdr:row>506</xdr:row>
          <xdr:rowOff>381000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506</xdr:row>
          <xdr:rowOff>60960</xdr:rowOff>
        </xdr:from>
        <xdr:to>
          <xdr:col>9</xdr:col>
          <xdr:colOff>1036320</xdr:colOff>
          <xdr:row>506</xdr:row>
          <xdr:rowOff>411480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511</xdr:row>
          <xdr:rowOff>106680</xdr:rowOff>
        </xdr:from>
        <xdr:to>
          <xdr:col>1</xdr:col>
          <xdr:colOff>868680</xdr:colOff>
          <xdr:row>511</xdr:row>
          <xdr:rowOff>381000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511</xdr:row>
          <xdr:rowOff>99060</xdr:rowOff>
        </xdr:from>
        <xdr:to>
          <xdr:col>2</xdr:col>
          <xdr:colOff>304800</xdr:colOff>
          <xdr:row>511</xdr:row>
          <xdr:rowOff>381000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511</xdr:row>
          <xdr:rowOff>60960</xdr:rowOff>
        </xdr:from>
        <xdr:to>
          <xdr:col>2</xdr:col>
          <xdr:colOff>1036320</xdr:colOff>
          <xdr:row>511</xdr:row>
          <xdr:rowOff>411480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511</xdr:row>
          <xdr:rowOff>106680</xdr:rowOff>
        </xdr:from>
        <xdr:to>
          <xdr:col>8</xdr:col>
          <xdr:colOff>868680</xdr:colOff>
          <xdr:row>511</xdr:row>
          <xdr:rowOff>381000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511</xdr:row>
          <xdr:rowOff>99060</xdr:rowOff>
        </xdr:from>
        <xdr:to>
          <xdr:col>9</xdr:col>
          <xdr:colOff>487680</xdr:colOff>
          <xdr:row>511</xdr:row>
          <xdr:rowOff>381000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511</xdr:row>
          <xdr:rowOff>60960</xdr:rowOff>
        </xdr:from>
        <xdr:to>
          <xdr:col>9</xdr:col>
          <xdr:colOff>1036320</xdr:colOff>
          <xdr:row>511</xdr:row>
          <xdr:rowOff>411480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xdr:oneCellAnchor>
    <xdr:from>
      <xdr:col>0</xdr:col>
      <xdr:colOff>66675</xdr:colOff>
      <xdr:row>568</xdr:row>
      <xdr:rowOff>226219</xdr:rowOff>
    </xdr:from>
    <xdr:ext cx="17006887" cy="3083718"/>
    <xdr:sp macro="" textlink="">
      <xdr:nvSpPr>
        <xdr:cNvPr id="114" name="TextBox 113"/>
        <xdr:cNvSpPr txBox="1"/>
      </xdr:nvSpPr>
      <xdr:spPr>
        <a:xfrm>
          <a:off x="66675" y="203584969"/>
          <a:ext cx="17006887" cy="3083718"/>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xdr:oneCellAnchor>
    <xdr:from>
      <xdr:col>0</xdr:col>
      <xdr:colOff>57150</xdr:colOff>
      <xdr:row>148</xdr:row>
      <xdr:rowOff>47624</xdr:rowOff>
    </xdr:from>
    <xdr:ext cx="16718756" cy="2631282"/>
    <xdr:sp macro="" textlink="">
      <xdr:nvSpPr>
        <xdr:cNvPr id="116" name="TextBox 115"/>
        <xdr:cNvSpPr txBox="1"/>
      </xdr:nvSpPr>
      <xdr:spPr>
        <a:xfrm>
          <a:off x="57150" y="50696812"/>
          <a:ext cx="16718756" cy="263128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US" sz="1600" b="1"/>
        </a:p>
      </xdr:txBody>
    </xdr:sp>
    <xdr:clientData/>
  </xdr:oneCellAnchor>
  <xdr:oneCellAnchor>
    <xdr:from>
      <xdr:col>0</xdr:col>
      <xdr:colOff>76200</xdr:colOff>
      <xdr:row>120</xdr:row>
      <xdr:rowOff>47626</xdr:rowOff>
    </xdr:from>
    <xdr:ext cx="16842581" cy="2786062"/>
    <xdr:sp macro="" textlink="">
      <xdr:nvSpPr>
        <xdr:cNvPr id="117" name="TextBox 116"/>
        <xdr:cNvSpPr txBox="1"/>
      </xdr:nvSpPr>
      <xdr:spPr>
        <a:xfrm>
          <a:off x="76200" y="40802720"/>
          <a:ext cx="16842581" cy="278606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US" sz="1600" b="1"/>
        </a:p>
      </xdr:txBody>
    </xdr:sp>
    <xdr:clientData/>
  </xdr:oneCellAnchor>
  <xdr:oneCellAnchor>
    <xdr:from>
      <xdr:col>0</xdr:col>
      <xdr:colOff>57149</xdr:colOff>
      <xdr:row>534</xdr:row>
      <xdr:rowOff>38098</xdr:rowOff>
    </xdr:from>
    <xdr:ext cx="16730663" cy="4391026"/>
    <xdr:sp macro="" textlink="">
      <xdr:nvSpPr>
        <xdr:cNvPr id="118" name="TextBox 117"/>
        <xdr:cNvSpPr txBox="1"/>
      </xdr:nvSpPr>
      <xdr:spPr>
        <a:xfrm>
          <a:off x="57149" y="193133661"/>
          <a:ext cx="16730663" cy="439102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US" sz="16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85874</xdr:colOff>
      <xdr:row>19</xdr:row>
      <xdr:rowOff>166156</xdr:rowOff>
    </xdr:from>
    <xdr:ext cx="16582875" cy="4405843"/>
    <xdr:sp macro="" textlink="">
      <xdr:nvSpPr>
        <xdr:cNvPr id="2" name="TextBox 1"/>
        <xdr:cNvSpPr txBox="1"/>
      </xdr:nvSpPr>
      <xdr:spPr>
        <a:xfrm>
          <a:off x="85874" y="6875989"/>
          <a:ext cx="16582875" cy="4405843"/>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a:p>
          <a:endParaRPr lang="en-US" sz="16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600"/>
        </a:p>
      </xdr:txBody>
    </xdr:sp>
    <xdr:clientData/>
  </xdr:oneCellAnchor>
  <xdr:oneCellAnchor>
    <xdr:from>
      <xdr:col>0</xdr:col>
      <xdr:colOff>38099</xdr:colOff>
      <xdr:row>72</xdr:row>
      <xdr:rowOff>63500</xdr:rowOff>
    </xdr:from>
    <xdr:ext cx="16514234" cy="4127500"/>
    <xdr:sp macro="" textlink="">
      <xdr:nvSpPr>
        <xdr:cNvPr id="3" name="TextBox 2"/>
        <xdr:cNvSpPr txBox="1"/>
      </xdr:nvSpPr>
      <xdr:spPr>
        <a:xfrm>
          <a:off x="38099" y="20351750"/>
          <a:ext cx="16514234" cy="412750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200" baseline="0"/>
        </a:p>
        <a:p>
          <a:endParaRPr lang="en-US" sz="1600" b="1" baseline="0"/>
        </a:p>
      </xdr:txBody>
    </xdr:sp>
    <xdr:clientData/>
  </xdr:oneCellAnchor>
  <xdr:oneCellAnchor>
    <xdr:from>
      <xdr:col>0</xdr:col>
      <xdr:colOff>107155</xdr:colOff>
      <xdr:row>112</xdr:row>
      <xdr:rowOff>107156</xdr:rowOff>
    </xdr:from>
    <xdr:ext cx="14751845" cy="4020344"/>
    <xdr:sp macro="" textlink="">
      <xdr:nvSpPr>
        <xdr:cNvPr id="4" name="TextBox 3"/>
        <xdr:cNvSpPr txBox="1"/>
      </xdr:nvSpPr>
      <xdr:spPr>
        <a:xfrm>
          <a:off x="107155" y="33825656"/>
          <a:ext cx="14751845" cy="4020344"/>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200" baseline="0"/>
        </a:p>
        <a:p>
          <a:endParaRPr lang="en-US" sz="1600" b="1" baseline="0"/>
        </a:p>
      </xdr:txBody>
    </xdr:sp>
    <xdr:clientData/>
  </xdr:oneCellAnchor>
  <xdr:oneCellAnchor>
    <xdr:from>
      <xdr:col>0</xdr:col>
      <xdr:colOff>115094</xdr:colOff>
      <xdr:row>148</xdr:row>
      <xdr:rowOff>31749</xdr:rowOff>
    </xdr:from>
    <xdr:ext cx="16363156" cy="2889251"/>
    <xdr:sp macro="" textlink="">
      <xdr:nvSpPr>
        <xdr:cNvPr id="5" name="TextBox 4"/>
        <xdr:cNvSpPr txBox="1"/>
      </xdr:nvSpPr>
      <xdr:spPr>
        <a:xfrm>
          <a:off x="115094" y="46227999"/>
          <a:ext cx="16363156" cy="2889251"/>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10</xdr:col>
          <xdr:colOff>1059180</xdr:colOff>
          <xdr:row>193</xdr:row>
          <xdr:rowOff>350520</xdr:rowOff>
        </xdr:from>
        <xdr:to>
          <xdr:col>11</xdr:col>
          <xdr:colOff>579120</xdr:colOff>
          <xdr:row>194</xdr:row>
          <xdr:rowOff>373380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728133</xdr:colOff>
      <xdr:row>213</xdr:row>
      <xdr:rowOff>158749</xdr:rowOff>
    </xdr:from>
    <xdr:ext cx="15580784" cy="1153585"/>
    <xdr:sp macro="" textlink="">
      <xdr:nvSpPr>
        <xdr:cNvPr id="7" name="TextBox 6"/>
        <xdr:cNvSpPr txBox="1"/>
      </xdr:nvSpPr>
      <xdr:spPr>
        <a:xfrm>
          <a:off x="728133" y="62431082"/>
          <a:ext cx="15580784" cy="1153585"/>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11</xdr:col>
          <xdr:colOff>868680</xdr:colOff>
          <xdr:row>227</xdr:row>
          <xdr:rowOff>60960</xdr:rowOff>
        </xdr:from>
        <xdr:to>
          <xdr:col>12</xdr:col>
          <xdr:colOff>289560</xdr:colOff>
          <xdr:row>227</xdr:row>
          <xdr:rowOff>449580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227</xdr:row>
          <xdr:rowOff>45720</xdr:rowOff>
        </xdr:from>
        <xdr:to>
          <xdr:col>13</xdr:col>
          <xdr:colOff>1036320</xdr:colOff>
          <xdr:row>227</xdr:row>
          <xdr:rowOff>464820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234</xdr:row>
          <xdr:rowOff>22860</xdr:rowOff>
        </xdr:from>
        <xdr:to>
          <xdr:col>13</xdr:col>
          <xdr:colOff>922020</xdr:colOff>
          <xdr:row>234</xdr:row>
          <xdr:rowOff>426720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38098</xdr:colOff>
      <xdr:row>239</xdr:row>
      <xdr:rowOff>137583</xdr:rowOff>
    </xdr:from>
    <xdr:ext cx="16662401" cy="3021542"/>
    <xdr:sp macro="" textlink="">
      <xdr:nvSpPr>
        <xdr:cNvPr id="11" name="TextBox 10"/>
        <xdr:cNvSpPr txBox="1"/>
      </xdr:nvSpPr>
      <xdr:spPr>
        <a:xfrm>
          <a:off x="38098" y="71882000"/>
          <a:ext cx="16662401" cy="3021542"/>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12</xdr:col>
          <xdr:colOff>403860</xdr:colOff>
          <xdr:row>361</xdr:row>
          <xdr:rowOff>45720</xdr:rowOff>
        </xdr:from>
        <xdr:to>
          <xdr:col>12</xdr:col>
          <xdr:colOff>838200</xdr:colOff>
          <xdr:row>362</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563880</xdr:colOff>
          <xdr:row>361</xdr:row>
          <xdr:rowOff>60960</xdr:rowOff>
        </xdr:from>
        <xdr:to>
          <xdr:col>13</xdr:col>
          <xdr:colOff>1036320</xdr:colOff>
          <xdr:row>362</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0</xdr:col>
      <xdr:colOff>33865</xdr:colOff>
      <xdr:row>177</xdr:row>
      <xdr:rowOff>127000</xdr:rowOff>
    </xdr:from>
    <xdr:ext cx="16708968" cy="1915582"/>
    <xdr:sp macro="" textlink="">
      <xdr:nvSpPr>
        <xdr:cNvPr id="16" name="TextBox 15"/>
        <xdr:cNvSpPr txBox="1"/>
      </xdr:nvSpPr>
      <xdr:spPr>
        <a:xfrm>
          <a:off x="33865" y="53054250"/>
          <a:ext cx="16708968" cy="1915582"/>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xdr:oneCellAnchor>
    <xdr:from>
      <xdr:col>0</xdr:col>
      <xdr:colOff>63500</xdr:colOff>
      <xdr:row>366</xdr:row>
      <xdr:rowOff>50801</xdr:rowOff>
    </xdr:from>
    <xdr:ext cx="16684625" cy="4044949"/>
    <xdr:sp macro="" textlink="">
      <xdr:nvSpPr>
        <xdr:cNvPr id="17" name="TextBox 16"/>
        <xdr:cNvSpPr txBox="1"/>
      </xdr:nvSpPr>
      <xdr:spPr>
        <a:xfrm>
          <a:off x="63500" y="116732051"/>
          <a:ext cx="16684625" cy="4044949"/>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xdr:twoCellAnchor>
    <xdr:from>
      <xdr:col>0</xdr:col>
      <xdr:colOff>32659</xdr:colOff>
      <xdr:row>532</xdr:row>
      <xdr:rowOff>158749</xdr:rowOff>
    </xdr:from>
    <xdr:to>
      <xdr:col>13</xdr:col>
      <xdr:colOff>1155700</xdr:colOff>
      <xdr:row>541</xdr:row>
      <xdr:rowOff>1217082</xdr:rowOff>
    </xdr:to>
    <xdr:sp macro="" textlink="" fLocksText="0">
      <xdr:nvSpPr>
        <xdr:cNvPr id="18" name="TextBox 17"/>
        <xdr:cNvSpPr txBox="1"/>
      </xdr:nvSpPr>
      <xdr:spPr>
        <a:xfrm>
          <a:off x="32659" y="181059666"/>
          <a:ext cx="16881624" cy="3016249"/>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0</xdr:col>
      <xdr:colOff>32656</xdr:colOff>
      <xdr:row>560</xdr:row>
      <xdr:rowOff>25400</xdr:rowOff>
    </xdr:from>
    <xdr:to>
      <xdr:col>13</xdr:col>
      <xdr:colOff>1143000</xdr:colOff>
      <xdr:row>567</xdr:row>
      <xdr:rowOff>2413000</xdr:rowOff>
    </xdr:to>
    <xdr:sp macro="" textlink="" fLocksText="0">
      <xdr:nvSpPr>
        <xdr:cNvPr id="19" name="TextBox 18"/>
        <xdr:cNvSpPr txBox="1"/>
      </xdr:nvSpPr>
      <xdr:spPr>
        <a:xfrm>
          <a:off x="32656" y="209697320"/>
          <a:ext cx="17325704" cy="548132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n-US" sz="1600" b="1"/>
        </a:p>
      </xdr:txBody>
    </xdr:sp>
    <xdr:clientData fLocksWithSheet="0"/>
  </xdr:twoCellAnchor>
  <xdr:twoCellAnchor>
    <xdr:from>
      <xdr:col>0</xdr:col>
      <xdr:colOff>38099</xdr:colOff>
      <xdr:row>606</xdr:row>
      <xdr:rowOff>158749</xdr:rowOff>
    </xdr:from>
    <xdr:to>
      <xdr:col>14</xdr:col>
      <xdr:colOff>3174</xdr:colOff>
      <xdr:row>612</xdr:row>
      <xdr:rowOff>42332</xdr:rowOff>
    </xdr:to>
    <xdr:sp macro="" textlink="" fLocksText="0">
      <xdr:nvSpPr>
        <xdr:cNvPr id="20" name="TextBox 19"/>
        <xdr:cNvSpPr txBox="1"/>
      </xdr:nvSpPr>
      <xdr:spPr>
        <a:xfrm>
          <a:off x="38099" y="215635416"/>
          <a:ext cx="16930158" cy="2487083"/>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7</xdr:col>
      <xdr:colOff>138007</xdr:colOff>
      <xdr:row>463</xdr:row>
      <xdr:rowOff>178647</xdr:rowOff>
    </xdr:from>
    <xdr:to>
      <xdr:col>7</xdr:col>
      <xdr:colOff>776394</xdr:colOff>
      <xdr:row>464</xdr:row>
      <xdr:rowOff>178647</xdr:rowOff>
    </xdr:to>
    <xdr:sp macro="" textlink="">
      <xdr:nvSpPr>
        <xdr:cNvPr id="21" name="Right Arrow 20"/>
        <xdr:cNvSpPr/>
      </xdr:nvSpPr>
      <xdr:spPr>
        <a:xfrm>
          <a:off x="8901007" y="167521467"/>
          <a:ext cx="638387" cy="441960"/>
        </a:xfrm>
        <a:prstGeom prst="rightArrow">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171873</xdr:colOff>
      <xdr:row>463</xdr:row>
      <xdr:rowOff>179494</xdr:rowOff>
    </xdr:from>
    <xdr:to>
      <xdr:col>11</xdr:col>
      <xdr:colOff>840740</xdr:colOff>
      <xdr:row>464</xdr:row>
      <xdr:rowOff>179494</xdr:rowOff>
    </xdr:to>
    <xdr:sp macro="" textlink="">
      <xdr:nvSpPr>
        <xdr:cNvPr id="22" name="Right Arrow 21"/>
        <xdr:cNvSpPr/>
      </xdr:nvSpPr>
      <xdr:spPr>
        <a:xfrm>
          <a:off x="13903113" y="167522314"/>
          <a:ext cx="668867" cy="44196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9525</xdr:colOff>
      <xdr:row>466</xdr:row>
      <xdr:rowOff>32656</xdr:rowOff>
    </xdr:from>
    <xdr:to>
      <xdr:col>13</xdr:col>
      <xdr:colOff>1228725</xdr:colOff>
      <xdr:row>482</xdr:row>
      <xdr:rowOff>2143124</xdr:rowOff>
    </xdr:to>
    <xdr:sp macro="" textlink="" fLocksText="0">
      <xdr:nvSpPr>
        <xdr:cNvPr id="23" name="TextBox 22"/>
        <xdr:cNvSpPr txBox="1"/>
      </xdr:nvSpPr>
      <xdr:spPr>
        <a:xfrm>
          <a:off x="8772525" y="168442276"/>
          <a:ext cx="8671560" cy="633194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xdr:twoCellAnchor>
    <xdr:from>
      <xdr:col>0</xdr:col>
      <xdr:colOff>38100</xdr:colOff>
      <xdr:row>462</xdr:row>
      <xdr:rowOff>32656</xdr:rowOff>
    </xdr:from>
    <xdr:to>
      <xdr:col>6</xdr:col>
      <xdr:colOff>1247775</xdr:colOff>
      <xdr:row>482</xdr:row>
      <xdr:rowOff>2143125</xdr:rowOff>
    </xdr:to>
    <xdr:sp macro="" textlink="" fLocksText="0">
      <xdr:nvSpPr>
        <xdr:cNvPr id="24" name="TextBox 23"/>
        <xdr:cNvSpPr txBox="1"/>
      </xdr:nvSpPr>
      <xdr:spPr>
        <a:xfrm>
          <a:off x="38100" y="166933516"/>
          <a:ext cx="8722995" cy="7840709"/>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fLocksWithSheet="0"/>
  </xdr:twoCellAnchor>
  <mc:AlternateContent xmlns:mc="http://schemas.openxmlformats.org/markup-compatibility/2006">
    <mc:Choice xmlns:a14="http://schemas.microsoft.com/office/drawing/2010/main" Requires="a14">
      <xdr:twoCellAnchor editAs="oneCell">
        <xdr:from>
          <xdr:col>10</xdr:col>
          <xdr:colOff>335280</xdr:colOff>
          <xdr:row>548</xdr:row>
          <xdr:rowOff>38100</xdr:rowOff>
        </xdr:from>
        <xdr:to>
          <xdr:col>10</xdr:col>
          <xdr:colOff>822960</xdr:colOff>
          <xdr:row>549</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426720</xdr:colOff>
          <xdr:row>548</xdr:row>
          <xdr:rowOff>45720</xdr:rowOff>
        </xdr:from>
        <xdr:to>
          <xdr:col>11</xdr:col>
          <xdr:colOff>975360</xdr:colOff>
          <xdr:row>548</xdr:row>
          <xdr:rowOff>426720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228</xdr:row>
          <xdr:rowOff>137160</xdr:rowOff>
        </xdr:from>
        <xdr:to>
          <xdr:col>13</xdr:col>
          <xdr:colOff>685800</xdr:colOff>
          <xdr:row>229</xdr:row>
          <xdr:rowOff>38100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975360</xdr:colOff>
          <xdr:row>258</xdr:row>
          <xdr:rowOff>563880</xdr:rowOff>
        </xdr:from>
        <xdr:to>
          <xdr:col>12</xdr:col>
          <xdr:colOff>236220</xdr:colOff>
          <xdr:row>259</xdr:row>
          <xdr:rowOff>335280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259</xdr:row>
          <xdr:rowOff>45720</xdr:rowOff>
        </xdr:from>
        <xdr:to>
          <xdr:col>13</xdr:col>
          <xdr:colOff>944880</xdr:colOff>
          <xdr:row>259</xdr:row>
          <xdr:rowOff>426720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266</xdr:row>
          <xdr:rowOff>106680</xdr:rowOff>
        </xdr:from>
        <xdr:to>
          <xdr:col>13</xdr:col>
          <xdr:colOff>1021080</xdr:colOff>
          <xdr:row>266</xdr:row>
          <xdr:rowOff>533400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25401</xdr:colOff>
      <xdr:row>271</xdr:row>
      <xdr:rowOff>25401</xdr:rowOff>
    </xdr:from>
    <xdr:ext cx="16182974" cy="3022600"/>
    <xdr:sp macro="" textlink="">
      <xdr:nvSpPr>
        <xdr:cNvPr id="31" name="TextBox 30"/>
        <xdr:cNvSpPr txBox="1"/>
      </xdr:nvSpPr>
      <xdr:spPr>
        <a:xfrm>
          <a:off x="25401" y="83289776"/>
          <a:ext cx="16182974" cy="3022600"/>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13</xdr:col>
          <xdr:colOff>335280</xdr:colOff>
          <xdr:row>260</xdr:row>
          <xdr:rowOff>76200</xdr:rowOff>
        </xdr:from>
        <xdr:to>
          <xdr:col>13</xdr:col>
          <xdr:colOff>708660</xdr:colOff>
          <xdr:row>260</xdr:row>
          <xdr:rowOff>365760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868680</xdr:colOff>
          <xdr:row>290</xdr:row>
          <xdr:rowOff>60960</xdr:rowOff>
        </xdr:from>
        <xdr:to>
          <xdr:col>12</xdr:col>
          <xdr:colOff>175260</xdr:colOff>
          <xdr:row>290</xdr:row>
          <xdr:rowOff>403860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290</xdr:row>
          <xdr:rowOff>38100</xdr:rowOff>
        </xdr:from>
        <xdr:to>
          <xdr:col>13</xdr:col>
          <xdr:colOff>922020</xdr:colOff>
          <xdr:row>290</xdr:row>
          <xdr:rowOff>441960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297</xdr:row>
          <xdr:rowOff>68580</xdr:rowOff>
        </xdr:from>
        <xdr:to>
          <xdr:col>13</xdr:col>
          <xdr:colOff>883920</xdr:colOff>
          <xdr:row>297</xdr:row>
          <xdr:rowOff>464820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63500</xdr:colOff>
      <xdr:row>302</xdr:row>
      <xdr:rowOff>28575</xdr:rowOff>
    </xdr:from>
    <xdr:ext cx="16636999" cy="2987675"/>
    <xdr:sp macro="" textlink="">
      <xdr:nvSpPr>
        <xdr:cNvPr id="36" name="TextBox 35"/>
        <xdr:cNvSpPr txBox="1"/>
      </xdr:nvSpPr>
      <xdr:spPr>
        <a:xfrm>
          <a:off x="63500" y="94389575"/>
          <a:ext cx="16636999" cy="2987675"/>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12</xdr:col>
          <xdr:colOff>449580</xdr:colOff>
          <xdr:row>397</xdr:row>
          <xdr:rowOff>518160</xdr:rowOff>
        </xdr:from>
        <xdr:to>
          <xdr:col>12</xdr:col>
          <xdr:colOff>899160</xdr:colOff>
          <xdr:row>398</xdr:row>
          <xdr:rowOff>403860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541020</xdr:colOff>
          <xdr:row>397</xdr:row>
          <xdr:rowOff>518160</xdr:rowOff>
        </xdr:from>
        <xdr:to>
          <xdr:col>13</xdr:col>
          <xdr:colOff>1013460</xdr:colOff>
          <xdr:row>398</xdr:row>
          <xdr:rowOff>403860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0</xdr:col>
      <xdr:colOff>38101</xdr:colOff>
      <xdr:row>403</xdr:row>
      <xdr:rowOff>38099</xdr:rowOff>
    </xdr:from>
    <xdr:ext cx="16773524" cy="4359275"/>
    <xdr:sp macro="" textlink="">
      <xdr:nvSpPr>
        <xdr:cNvPr id="41" name="TextBox 40"/>
        <xdr:cNvSpPr txBox="1"/>
      </xdr:nvSpPr>
      <xdr:spPr>
        <a:xfrm>
          <a:off x="38101" y="128117599"/>
          <a:ext cx="16773524" cy="4359275"/>
        </a:xfrm>
        <a:prstGeom prst="rect">
          <a:avLst/>
        </a:prstGeom>
        <a:solidFill>
          <a:srgbClr val="FFFFCC"/>
        </a:solidFill>
        <a:ln w="1905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12</xdr:col>
          <xdr:colOff>403860</xdr:colOff>
          <xdr:row>434</xdr:row>
          <xdr:rowOff>45720</xdr:rowOff>
        </xdr:from>
        <xdr:to>
          <xdr:col>12</xdr:col>
          <xdr:colOff>838200</xdr:colOff>
          <xdr:row>435</xdr:row>
          <xdr:rowOff>7620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563880</xdr:colOff>
          <xdr:row>434</xdr:row>
          <xdr:rowOff>60960</xdr:rowOff>
        </xdr:from>
        <xdr:to>
          <xdr:col>13</xdr:col>
          <xdr:colOff>1036320</xdr:colOff>
          <xdr:row>435</xdr:row>
          <xdr:rowOff>22860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0</xdr:col>
      <xdr:colOff>25400</xdr:colOff>
      <xdr:row>439</xdr:row>
      <xdr:rowOff>28576</xdr:rowOff>
    </xdr:from>
    <xdr:ext cx="16738600" cy="4194174"/>
    <xdr:sp macro="" textlink="">
      <xdr:nvSpPr>
        <xdr:cNvPr id="46" name="TextBox 45"/>
        <xdr:cNvSpPr txBox="1"/>
      </xdr:nvSpPr>
      <xdr:spPr>
        <a:xfrm>
          <a:off x="25400" y="140173076"/>
          <a:ext cx="16738600" cy="4194174"/>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13</xdr:col>
          <xdr:colOff>487680</xdr:colOff>
          <xdr:row>320</xdr:row>
          <xdr:rowOff>76200</xdr:rowOff>
        </xdr:from>
        <xdr:to>
          <xdr:col>13</xdr:col>
          <xdr:colOff>861060</xdr:colOff>
          <xdr:row>320</xdr:row>
          <xdr:rowOff>556260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327</xdr:row>
          <xdr:rowOff>45720</xdr:rowOff>
        </xdr:from>
        <xdr:to>
          <xdr:col>12</xdr:col>
          <xdr:colOff>914400</xdr:colOff>
          <xdr:row>328</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556260</xdr:colOff>
          <xdr:row>327</xdr:row>
          <xdr:rowOff>22860</xdr:rowOff>
        </xdr:from>
        <xdr:to>
          <xdr:col>13</xdr:col>
          <xdr:colOff>1013460</xdr:colOff>
          <xdr:row>328</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twoCellAnchor>
    <xdr:from>
      <xdr:col>0</xdr:col>
      <xdr:colOff>45720</xdr:colOff>
      <xdr:row>332</xdr:row>
      <xdr:rowOff>50800</xdr:rowOff>
    </xdr:from>
    <xdr:to>
      <xdr:col>13</xdr:col>
      <xdr:colOff>1143000</xdr:colOff>
      <xdr:row>346</xdr:row>
      <xdr:rowOff>1428750</xdr:rowOff>
    </xdr:to>
    <xdr:sp macro="" textlink="">
      <xdr:nvSpPr>
        <xdr:cNvPr id="51" name="TextBox 50"/>
        <xdr:cNvSpPr txBox="1"/>
      </xdr:nvSpPr>
      <xdr:spPr>
        <a:xfrm>
          <a:off x="45720" y="105429050"/>
          <a:ext cx="16845280" cy="4060825"/>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600" b="1"/>
        </a:p>
      </xdr:txBody>
    </xdr:sp>
    <xdr:clientData/>
  </xdr:twoCellAnchor>
  <mc:AlternateContent xmlns:mc="http://schemas.openxmlformats.org/markup-compatibility/2006">
    <mc:Choice xmlns:a14="http://schemas.microsoft.com/office/drawing/2010/main" Requires="a14">
      <xdr:twoCellAnchor editAs="oneCell">
        <xdr:from>
          <xdr:col>10</xdr:col>
          <xdr:colOff>304800</xdr:colOff>
          <xdr:row>190</xdr:row>
          <xdr:rowOff>457200</xdr:rowOff>
        </xdr:from>
        <xdr:to>
          <xdr:col>11</xdr:col>
          <xdr:colOff>251460</xdr:colOff>
          <xdr:row>192</xdr:row>
          <xdr:rowOff>45720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GOOD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822960</xdr:colOff>
          <xdr:row>190</xdr:row>
          <xdr:rowOff>449580</xdr:rowOff>
        </xdr:from>
        <xdr:to>
          <xdr:col>12</xdr:col>
          <xdr:colOff>670560</xdr:colOff>
          <xdr:row>192</xdr:row>
          <xdr:rowOff>60960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FAIR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937260</xdr:colOff>
          <xdr:row>190</xdr:row>
          <xdr:rowOff>411480</xdr:rowOff>
        </xdr:from>
        <xdr:to>
          <xdr:col>13</xdr:col>
          <xdr:colOff>533400</xdr:colOff>
          <xdr:row>192</xdr:row>
          <xdr:rowOff>60960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POOR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291</xdr:row>
          <xdr:rowOff>137160</xdr:rowOff>
        </xdr:from>
        <xdr:to>
          <xdr:col>13</xdr:col>
          <xdr:colOff>708660</xdr:colOff>
          <xdr:row>292</xdr:row>
          <xdr:rowOff>22860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130</xdr:row>
          <xdr:rowOff>76200</xdr:rowOff>
        </xdr:from>
        <xdr:to>
          <xdr:col>9</xdr:col>
          <xdr:colOff>990600</xdr:colOff>
          <xdr:row>130</xdr:row>
          <xdr:rowOff>297180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131</xdr:row>
          <xdr:rowOff>68580</xdr:rowOff>
        </xdr:from>
        <xdr:to>
          <xdr:col>9</xdr:col>
          <xdr:colOff>1051560</xdr:colOff>
          <xdr:row>131</xdr:row>
          <xdr:rowOff>297180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132</xdr:row>
          <xdr:rowOff>76200</xdr:rowOff>
        </xdr:from>
        <xdr:to>
          <xdr:col>9</xdr:col>
          <xdr:colOff>1089660</xdr:colOff>
          <xdr:row>132</xdr:row>
          <xdr:rowOff>297180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133</xdr:row>
          <xdr:rowOff>60960</xdr:rowOff>
        </xdr:from>
        <xdr:to>
          <xdr:col>9</xdr:col>
          <xdr:colOff>1127760</xdr:colOff>
          <xdr:row>133</xdr:row>
          <xdr:rowOff>274320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134</xdr:row>
          <xdr:rowOff>45720</xdr:rowOff>
        </xdr:from>
        <xdr:to>
          <xdr:col>9</xdr:col>
          <xdr:colOff>1013460</xdr:colOff>
          <xdr:row>134</xdr:row>
          <xdr:rowOff>274320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135</xdr:row>
          <xdr:rowOff>68580</xdr:rowOff>
        </xdr:from>
        <xdr:to>
          <xdr:col>9</xdr:col>
          <xdr:colOff>883920</xdr:colOff>
          <xdr:row>135</xdr:row>
          <xdr:rowOff>289560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136</xdr:row>
          <xdr:rowOff>60960</xdr:rowOff>
        </xdr:from>
        <xdr:to>
          <xdr:col>9</xdr:col>
          <xdr:colOff>861060</xdr:colOff>
          <xdr:row>136</xdr:row>
          <xdr:rowOff>289560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130</xdr:row>
          <xdr:rowOff>83820</xdr:rowOff>
        </xdr:from>
        <xdr:to>
          <xdr:col>10</xdr:col>
          <xdr:colOff>975360</xdr:colOff>
          <xdr:row>130</xdr:row>
          <xdr:rowOff>304800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131</xdr:row>
          <xdr:rowOff>76200</xdr:rowOff>
        </xdr:from>
        <xdr:to>
          <xdr:col>10</xdr:col>
          <xdr:colOff>1112520</xdr:colOff>
          <xdr:row>131</xdr:row>
          <xdr:rowOff>297180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132</xdr:row>
          <xdr:rowOff>45720</xdr:rowOff>
        </xdr:from>
        <xdr:to>
          <xdr:col>11</xdr:col>
          <xdr:colOff>22860</xdr:colOff>
          <xdr:row>132</xdr:row>
          <xdr:rowOff>274320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133</xdr:row>
          <xdr:rowOff>22860</xdr:rowOff>
        </xdr:from>
        <xdr:to>
          <xdr:col>10</xdr:col>
          <xdr:colOff>1104900</xdr:colOff>
          <xdr:row>133</xdr:row>
          <xdr:rowOff>304800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134</xdr:row>
          <xdr:rowOff>76200</xdr:rowOff>
        </xdr:from>
        <xdr:to>
          <xdr:col>10</xdr:col>
          <xdr:colOff>1051560</xdr:colOff>
          <xdr:row>134</xdr:row>
          <xdr:rowOff>304800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135</xdr:row>
          <xdr:rowOff>45720</xdr:rowOff>
        </xdr:from>
        <xdr:to>
          <xdr:col>10</xdr:col>
          <xdr:colOff>998220</xdr:colOff>
          <xdr:row>135</xdr:row>
          <xdr:rowOff>297180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136</xdr:row>
          <xdr:rowOff>114300</xdr:rowOff>
        </xdr:from>
        <xdr:to>
          <xdr:col>10</xdr:col>
          <xdr:colOff>845820</xdr:colOff>
          <xdr:row>136</xdr:row>
          <xdr:rowOff>335280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139</xdr:row>
          <xdr:rowOff>76200</xdr:rowOff>
        </xdr:from>
        <xdr:to>
          <xdr:col>9</xdr:col>
          <xdr:colOff>899160</xdr:colOff>
          <xdr:row>139</xdr:row>
          <xdr:rowOff>297180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140</xdr:row>
          <xdr:rowOff>68580</xdr:rowOff>
        </xdr:from>
        <xdr:to>
          <xdr:col>9</xdr:col>
          <xdr:colOff>845820</xdr:colOff>
          <xdr:row>140</xdr:row>
          <xdr:rowOff>289560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141</xdr:row>
          <xdr:rowOff>22860</xdr:rowOff>
        </xdr:from>
        <xdr:to>
          <xdr:col>9</xdr:col>
          <xdr:colOff>845820</xdr:colOff>
          <xdr:row>141</xdr:row>
          <xdr:rowOff>327660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142</xdr:row>
          <xdr:rowOff>83820</xdr:rowOff>
        </xdr:from>
        <xdr:to>
          <xdr:col>9</xdr:col>
          <xdr:colOff>906780</xdr:colOff>
          <xdr:row>142</xdr:row>
          <xdr:rowOff>304800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143</xdr:row>
          <xdr:rowOff>99060</xdr:rowOff>
        </xdr:from>
        <xdr:to>
          <xdr:col>9</xdr:col>
          <xdr:colOff>868680</xdr:colOff>
          <xdr:row>143</xdr:row>
          <xdr:rowOff>327660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144</xdr:row>
          <xdr:rowOff>76200</xdr:rowOff>
        </xdr:from>
        <xdr:to>
          <xdr:col>9</xdr:col>
          <xdr:colOff>914400</xdr:colOff>
          <xdr:row>144</xdr:row>
          <xdr:rowOff>297180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145</xdr:row>
          <xdr:rowOff>22860</xdr:rowOff>
        </xdr:from>
        <xdr:to>
          <xdr:col>9</xdr:col>
          <xdr:colOff>937260</xdr:colOff>
          <xdr:row>145</xdr:row>
          <xdr:rowOff>251460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225</xdr:row>
          <xdr:rowOff>137160</xdr:rowOff>
        </xdr:from>
        <xdr:to>
          <xdr:col>13</xdr:col>
          <xdr:colOff>960120</xdr:colOff>
          <xdr:row>225</xdr:row>
          <xdr:rowOff>403860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257</xdr:row>
          <xdr:rowOff>137160</xdr:rowOff>
        </xdr:from>
        <xdr:to>
          <xdr:col>13</xdr:col>
          <xdr:colOff>960120</xdr:colOff>
          <xdr:row>257</xdr:row>
          <xdr:rowOff>403860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288</xdr:row>
          <xdr:rowOff>137160</xdr:rowOff>
        </xdr:from>
        <xdr:to>
          <xdr:col>13</xdr:col>
          <xdr:colOff>960120</xdr:colOff>
          <xdr:row>288</xdr:row>
          <xdr:rowOff>403860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209</xdr:row>
          <xdr:rowOff>182880</xdr:rowOff>
        </xdr:from>
        <xdr:to>
          <xdr:col>0</xdr:col>
          <xdr:colOff>1036320</xdr:colOff>
          <xdr:row>211</xdr:row>
          <xdr:rowOff>76200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GOOD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209</xdr:row>
          <xdr:rowOff>160020</xdr:rowOff>
        </xdr:from>
        <xdr:to>
          <xdr:col>2</xdr:col>
          <xdr:colOff>678180</xdr:colOff>
          <xdr:row>211</xdr:row>
          <xdr:rowOff>68580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FAIR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746760</xdr:colOff>
          <xdr:row>209</xdr:row>
          <xdr:rowOff>137160</xdr:rowOff>
        </xdr:from>
        <xdr:to>
          <xdr:col>3</xdr:col>
          <xdr:colOff>982980</xdr:colOff>
          <xdr:row>211</xdr:row>
          <xdr:rowOff>99060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POOR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236</xdr:row>
          <xdr:rowOff>99060</xdr:rowOff>
        </xdr:from>
        <xdr:to>
          <xdr:col>13</xdr:col>
          <xdr:colOff>769620</xdr:colOff>
          <xdr:row>237</xdr:row>
          <xdr:rowOff>137160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268</xdr:row>
          <xdr:rowOff>99060</xdr:rowOff>
        </xdr:from>
        <xdr:to>
          <xdr:col>13</xdr:col>
          <xdr:colOff>769620</xdr:colOff>
          <xdr:row>269</xdr:row>
          <xdr:rowOff>137160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299</xdr:row>
          <xdr:rowOff>99060</xdr:rowOff>
        </xdr:from>
        <xdr:to>
          <xdr:col>13</xdr:col>
          <xdr:colOff>769620</xdr:colOff>
          <xdr:row>300</xdr:row>
          <xdr:rowOff>137160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577</xdr:row>
          <xdr:rowOff>106680</xdr:rowOff>
        </xdr:from>
        <xdr:to>
          <xdr:col>1</xdr:col>
          <xdr:colOff>868680</xdr:colOff>
          <xdr:row>577</xdr:row>
          <xdr:rowOff>381000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577</xdr:row>
          <xdr:rowOff>99060</xdr:rowOff>
        </xdr:from>
        <xdr:to>
          <xdr:col>2</xdr:col>
          <xdr:colOff>251460</xdr:colOff>
          <xdr:row>577</xdr:row>
          <xdr:rowOff>381000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577</xdr:row>
          <xdr:rowOff>60960</xdr:rowOff>
        </xdr:from>
        <xdr:to>
          <xdr:col>2</xdr:col>
          <xdr:colOff>1036320</xdr:colOff>
          <xdr:row>577</xdr:row>
          <xdr:rowOff>411480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577</xdr:row>
          <xdr:rowOff>106680</xdr:rowOff>
        </xdr:from>
        <xdr:to>
          <xdr:col>8</xdr:col>
          <xdr:colOff>868680</xdr:colOff>
          <xdr:row>577</xdr:row>
          <xdr:rowOff>381000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577</xdr:row>
          <xdr:rowOff>99060</xdr:rowOff>
        </xdr:from>
        <xdr:to>
          <xdr:col>9</xdr:col>
          <xdr:colOff>251460</xdr:colOff>
          <xdr:row>577</xdr:row>
          <xdr:rowOff>381000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577</xdr:row>
          <xdr:rowOff>60960</xdr:rowOff>
        </xdr:from>
        <xdr:to>
          <xdr:col>9</xdr:col>
          <xdr:colOff>1036320</xdr:colOff>
          <xdr:row>577</xdr:row>
          <xdr:rowOff>411480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582</xdr:row>
          <xdr:rowOff>106680</xdr:rowOff>
        </xdr:from>
        <xdr:to>
          <xdr:col>1</xdr:col>
          <xdr:colOff>868680</xdr:colOff>
          <xdr:row>582</xdr:row>
          <xdr:rowOff>381000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582</xdr:row>
          <xdr:rowOff>99060</xdr:rowOff>
        </xdr:from>
        <xdr:to>
          <xdr:col>2</xdr:col>
          <xdr:colOff>251460</xdr:colOff>
          <xdr:row>582</xdr:row>
          <xdr:rowOff>381000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582</xdr:row>
          <xdr:rowOff>60960</xdr:rowOff>
        </xdr:from>
        <xdr:to>
          <xdr:col>2</xdr:col>
          <xdr:colOff>1036320</xdr:colOff>
          <xdr:row>582</xdr:row>
          <xdr:rowOff>411480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582</xdr:row>
          <xdr:rowOff>106680</xdr:rowOff>
        </xdr:from>
        <xdr:to>
          <xdr:col>8</xdr:col>
          <xdr:colOff>868680</xdr:colOff>
          <xdr:row>582</xdr:row>
          <xdr:rowOff>381000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582</xdr:row>
          <xdr:rowOff>99060</xdr:rowOff>
        </xdr:from>
        <xdr:to>
          <xdr:col>9</xdr:col>
          <xdr:colOff>251460</xdr:colOff>
          <xdr:row>582</xdr:row>
          <xdr:rowOff>381000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582</xdr:row>
          <xdr:rowOff>60960</xdr:rowOff>
        </xdr:from>
        <xdr:to>
          <xdr:col>9</xdr:col>
          <xdr:colOff>1036320</xdr:colOff>
          <xdr:row>582</xdr:row>
          <xdr:rowOff>411480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 </a:t>
              </a:r>
            </a:p>
          </xdr:txBody>
        </xdr:sp>
        <xdr:clientData/>
      </xdr:twoCellAnchor>
    </mc:Choice>
    <mc:Fallback/>
  </mc:AlternateContent>
  <xdr:oneCellAnchor>
    <xdr:from>
      <xdr:col>0</xdr:col>
      <xdr:colOff>160866</xdr:colOff>
      <xdr:row>627</xdr:row>
      <xdr:rowOff>22225</xdr:rowOff>
    </xdr:from>
    <xdr:ext cx="17034933" cy="1984376"/>
    <xdr:sp macro="" textlink="">
      <xdr:nvSpPr>
        <xdr:cNvPr id="98" name="TextBox 97"/>
        <xdr:cNvSpPr txBox="1"/>
      </xdr:nvSpPr>
      <xdr:spPr>
        <a:xfrm>
          <a:off x="160866" y="219893092"/>
          <a:ext cx="17034933" cy="1984376"/>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mc:AlternateContent xmlns:mc="http://schemas.openxmlformats.org/markup-compatibility/2006">
    <mc:Choice xmlns:a14="http://schemas.microsoft.com/office/drawing/2010/main" Requires="a14">
      <xdr:twoCellAnchor editAs="oneCell">
        <xdr:from>
          <xdr:col>12</xdr:col>
          <xdr:colOff>518160</xdr:colOff>
          <xdr:row>320</xdr:row>
          <xdr:rowOff>121920</xdr:rowOff>
        </xdr:from>
        <xdr:to>
          <xdr:col>13</xdr:col>
          <xdr:colOff>30480</xdr:colOff>
          <xdr:row>320</xdr:row>
          <xdr:rowOff>525780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354</xdr:row>
          <xdr:rowOff>144780</xdr:rowOff>
        </xdr:from>
        <xdr:to>
          <xdr:col>12</xdr:col>
          <xdr:colOff>960120</xdr:colOff>
          <xdr:row>354</xdr:row>
          <xdr:rowOff>373380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464820</xdr:colOff>
          <xdr:row>354</xdr:row>
          <xdr:rowOff>175260</xdr:rowOff>
        </xdr:from>
        <xdr:to>
          <xdr:col>13</xdr:col>
          <xdr:colOff>1013460</xdr:colOff>
          <xdr:row>354</xdr:row>
          <xdr:rowOff>365760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391</xdr:row>
          <xdr:rowOff>106680</xdr:rowOff>
        </xdr:from>
        <xdr:to>
          <xdr:col>12</xdr:col>
          <xdr:colOff>937260</xdr:colOff>
          <xdr:row>391</xdr:row>
          <xdr:rowOff>335280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391</xdr:row>
          <xdr:rowOff>121920</xdr:rowOff>
        </xdr:from>
        <xdr:to>
          <xdr:col>13</xdr:col>
          <xdr:colOff>1165860</xdr:colOff>
          <xdr:row>391</xdr:row>
          <xdr:rowOff>381000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449580</xdr:colOff>
          <xdr:row>427</xdr:row>
          <xdr:rowOff>106680</xdr:rowOff>
        </xdr:from>
        <xdr:to>
          <xdr:col>12</xdr:col>
          <xdr:colOff>914400</xdr:colOff>
          <xdr:row>427</xdr:row>
          <xdr:rowOff>327660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327660</xdr:colOff>
          <xdr:row>427</xdr:row>
          <xdr:rowOff>114300</xdr:rowOff>
        </xdr:from>
        <xdr:to>
          <xdr:col>13</xdr:col>
          <xdr:colOff>937260</xdr:colOff>
          <xdr:row>427</xdr:row>
          <xdr:rowOff>335280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130970</xdr:colOff>
      <xdr:row>199</xdr:row>
      <xdr:rowOff>35719</xdr:rowOff>
    </xdr:from>
    <xdr:ext cx="7060406" cy="904874"/>
    <xdr:sp macro="" textlink="">
      <xdr:nvSpPr>
        <xdr:cNvPr id="101" name="TextBox 100"/>
        <xdr:cNvSpPr txBox="1"/>
      </xdr:nvSpPr>
      <xdr:spPr>
        <a:xfrm>
          <a:off x="9906001" y="58793063"/>
          <a:ext cx="7060406" cy="904874"/>
        </a:xfrm>
        <a:prstGeom prst="rect">
          <a:avLst/>
        </a:prstGeom>
        <a:solidFill>
          <a:srgbClr val="FFFFCC"/>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en-US" sz="1600" b="1"/>
        </a:p>
      </xdr:txBody>
    </xdr:sp>
    <xdr:clientData/>
  </xdr:oneCellAnchor>
</xdr:wsDr>
</file>

<file path=xl/tables/table1.xml><?xml version="1.0" encoding="utf-8"?>
<table xmlns="http://schemas.openxmlformats.org/spreadsheetml/2006/main" id="1" name="Table1" displayName="Table1" ref="A1:B1048576" totalsRowShown="0" headerRowDxfId="0">
  <autoFilter ref="A1:B1048576"/>
  <sortState ref="A2:B253">
    <sortCondition ref="B1"/>
  </sortState>
  <tableColumns count="2">
    <tableColumn id="1" name="WAP Agencies"/>
    <tableColumn id="2" name="Counties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7.xml"/><Relationship Id="rId21" Type="http://schemas.openxmlformats.org/officeDocument/2006/relationships/ctrlProp" Target="../ctrlProps/ctrlProp12.xml"/><Relationship Id="rId42" Type="http://schemas.openxmlformats.org/officeDocument/2006/relationships/ctrlProp" Target="../ctrlProps/ctrlProp33.xml"/><Relationship Id="rId47" Type="http://schemas.openxmlformats.org/officeDocument/2006/relationships/ctrlProp" Target="../ctrlProps/ctrlProp38.xml"/><Relationship Id="rId63" Type="http://schemas.openxmlformats.org/officeDocument/2006/relationships/ctrlProp" Target="../ctrlProps/ctrlProp54.xml"/><Relationship Id="rId68" Type="http://schemas.openxmlformats.org/officeDocument/2006/relationships/ctrlProp" Target="../ctrlProps/ctrlProp59.xml"/><Relationship Id="rId84" Type="http://schemas.openxmlformats.org/officeDocument/2006/relationships/ctrlProp" Target="../ctrlProps/ctrlProp75.xml"/><Relationship Id="rId16" Type="http://schemas.openxmlformats.org/officeDocument/2006/relationships/ctrlProp" Target="../ctrlProps/ctrlProp7.xml"/><Relationship Id="rId11" Type="http://schemas.openxmlformats.org/officeDocument/2006/relationships/ctrlProp" Target="../ctrlProps/ctrlProp2.xml"/><Relationship Id="rId32" Type="http://schemas.openxmlformats.org/officeDocument/2006/relationships/ctrlProp" Target="../ctrlProps/ctrlProp23.xml"/><Relationship Id="rId37" Type="http://schemas.openxmlformats.org/officeDocument/2006/relationships/ctrlProp" Target="../ctrlProps/ctrlProp28.xml"/><Relationship Id="rId53" Type="http://schemas.openxmlformats.org/officeDocument/2006/relationships/ctrlProp" Target="../ctrlProps/ctrlProp44.xml"/><Relationship Id="rId58" Type="http://schemas.openxmlformats.org/officeDocument/2006/relationships/ctrlProp" Target="../ctrlProps/ctrlProp49.xml"/><Relationship Id="rId74" Type="http://schemas.openxmlformats.org/officeDocument/2006/relationships/ctrlProp" Target="../ctrlProps/ctrlProp65.xml"/><Relationship Id="rId79" Type="http://schemas.openxmlformats.org/officeDocument/2006/relationships/ctrlProp" Target="../ctrlProps/ctrlProp70.xml"/><Relationship Id="rId5" Type="http://schemas.openxmlformats.org/officeDocument/2006/relationships/hyperlink" Target="https://www.building-center.org/" TargetMode="External"/><Relationship Id="rId19" Type="http://schemas.openxmlformats.org/officeDocument/2006/relationships/ctrlProp" Target="../ctrlProps/ctrlProp10.x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3.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85" Type="http://schemas.openxmlformats.org/officeDocument/2006/relationships/comments" Target="../comments1.xml"/><Relationship Id="rId3" Type="http://schemas.openxmlformats.org/officeDocument/2006/relationships/hyperlink" Target="https://www.building-center.org/"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83" Type="http://schemas.openxmlformats.org/officeDocument/2006/relationships/ctrlProp" Target="../ctrlProps/ctrlProp74.xml"/><Relationship Id="rId1" Type="http://schemas.openxmlformats.org/officeDocument/2006/relationships/hyperlink" Target="https://www.tdhca.state.tx.us/community-affairs/wap/docs/WAP-BP-WaterHeaterRepairorReplace.pdf" TargetMode="External"/><Relationship Id="rId6" Type="http://schemas.openxmlformats.org/officeDocument/2006/relationships/hyperlink" Target="https://www.building-center.org/"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10" Type="http://schemas.openxmlformats.org/officeDocument/2006/relationships/ctrlProp" Target="../ctrlProps/ctrlProp1.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4" Type="http://schemas.openxmlformats.org/officeDocument/2006/relationships/hyperlink" Target="https://www.building-center.org/" TargetMode="External"/><Relationship Id="rId9" Type="http://schemas.openxmlformats.org/officeDocument/2006/relationships/vmlDrawing" Target="../drawings/vmlDrawing1.vml"/><Relationship Id="rId13" Type="http://schemas.openxmlformats.org/officeDocument/2006/relationships/ctrlProp" Target="../ctrlProps/ctrlProp4.xml"/><Relationship Id="rId18" Type="http://schemas.openxmlformats.org/officeDocument/2006/relationships/ctrlProp" Target="../ctrlProps/ctrlProp9.xml"/><Relationship Id="rId39" Type="http://schemas.openxmlformats.org/officeDocument/2006/relationships/ctrlProp" Target="../ctrlProps/ctrlProp30.xml"/><Relationship Id="rId34" Type="http://schemas.openxmlformats.org/officeDocument/2006/relationships/ctrlProp" Target="../ctrlProps/ctrlProp25.xml"/><Relationship Id="rId50" Type="http://schemas.openxmlformats.org/officeDocument/2006/relationships/ctrlProp" Target="../ctrlProps/ctrlProp41.xml"/><Relationship Id="rId55" Type="http://schemas.openxmlformats.org/officeDocument/2006/relationships/ctrlProp" Target="../ctrlProps/ctrlProp46.xml"/><Relationship Id="rId76" Type="http://schemas.openxmlformats.org/officeDocument/2006/relationships/ctrlProp" Target="../ctrlProps/ctrlProp67.xml"/><Relationship Id="rId7" Type="http://schemas.openxmlformats.org/officeDocument/2006/relationships/printerSettings" Target="../printerSettings/printerSettings3.bin"/><Relationship Id="rId71" Type="http://schemas.openxmlformats.org/officeDocument/2006/relationships/ctrlProp" Target="../ctrlProps/ctrlProp62.xml"/><Relationship Id="rId2" Type="http://schemas.openxmlformats.org/officeDocument/2006/relationships/hyperlink" Target="https://www.tdhca.state.tx.us/community-affairs/wap/docs/WAP-BP-WaterHeaterRepairorReplace.pdf" TargetMode="External"/><Relationship Id="rId29" Type="http://schemas.openxmlformats.org/officeDocument/2006/relationships/ctrlProp" Target="../ctrlProps/ctrlProp20.xml"/><Relationship Id="rId24" Type="http://schemas.openxmlformats.org/officeDocument/2006/relationships/ctrlProp" Target="../ctrlProps/ctrlProp15.xml"/><Relationship Id="rId40" Type="http://schemas.openxmlformats.org/officeDocument/2006/relationships/ctrlProp" Target="../ctrlProps/ctrlProp31.xml"/><Relationship Id="rId45" Type="http://schemas.openxmlformats.org/officeDocument/2006/relationships/ctrlProp" Target="../ctrlProps/ctrlProp36.xml"/><Relationship Id="rId66" Type="http://schemas.openxmlformats.org/officeDocument/2006/relationships/ctrlProp" Target="../ctrlProps/ctrlProp57.xml"/><Relationship Id="rId61" Type="http://schemas.openxmlformats.org/officeDocument/2006/relationships/ctrlProp" Target="../ctrlProps/ctrlProp52.xml"/><Relationship Id="rId82" Type="http://schemas.openxmlformats.org/officeDocument/2006/relationships/ctrlProp" Target="../ctrlProps/ctrlProp7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96.xml"/><Relationship Id="rId21" Type="http://schemas.openxmlformats.org/officeDocument/2006/relationships/ctrlProp" Target="../ctrlProps/ctrlProp91.xml"/><Relationship Id="rId42" Type="http://schemas.openxmlformats.org/officeDocument/2006/relationships/ctrlProp" Target="../ctrlProps/ctrlProp112.xml"/><Relationship Id="rId47" Type="http://schemas.openxmlformats.org/officeDocument/2006/relationships/ctrlProp" Target="../ctrlProps/ctrlProp117.xml"/><Relationship Id="rId63" Type="http://schemas.openxmlformats.org/officeDocument/2006/relationships/ctrlProp" Target="../ctrlProps/ctrlProp133.xml"/><Relationship Id="rId68" Type="http://schemas.openxmlformats.org/officeDocument/2006/relationships/ctrlProp" Target="../ctrlProps/ctrlProp138.xml"/><Relationship Id="rId16" Type="http://schemas.openxmlformats.org/officeDocument/2006/relationships/ctrlProp" Target="../ctrlProps/ctrlProp86.xml"/><Relationship Id="rId11" Type="http://schemas.openxmlformats.org/officeDocument/2006/relationships/ctrlProp" Target="../ctrlProps/ctrlProp81.xml"/><Relationship Id="rId32" Type="http://schemas.openxmlformats.org/officeDocument/2006/relationships/ctrlProp" Target="../ctrlProps/ctrlProp102.xml"/><Relationship Id="rId37" Type="http://schemas.openxmlformats.org/officeDocument/2006/relationships/ctrlProp" Target="../ctrlProps/ctrlProp107.xml"/><Relationship Id="rId53" Type="http://schemas.openxmlformats.org/officeDocument/2006/relationships/ctrlProp" Target="../ctrlProps/ctrlProp123.xml"/><Relationship Id="rId58" Type="http://schemas.openxmlformats.org/officeDocument/2006/relationships/ctrlProp" Target="../ctrlProps/ctrlProp128.xml"/><Relationship Id="rId74" Type="http://schemas.openxmlformats.org/officeDocument/2006/relationships/ctrlProp" Target="../ctrlProps/ctrlProp144.xml"/><Relationship Id="rId79" Type="http://schemas.openxmlformats.org/officeDocument/2006/relationships/ctrlProp" Target="../ctrlProps/ctrlProp149.xml"/><Relationship Id="rId5" Type="http://schemas.openxmlformats.org/officeDocument/2006/relationships/vmlDrawing" Target="../drawings/vmlDrawing2.vml"/><Relationship Id="rId61" Type="http://schemas.openxmlformats.org/officeDocument/2006/relationships/ctrlProp" Target="../ctrlProps/ctrlProp131.xml"/><Relationship Id="rId82" Type="http://schemas.openxmlformats.org/officeDocument/2006/relationships/comments" Target="../comments2.xml"/><Relationship Id="rId19" Type="http://schemas.openxmlformats.org/officeDocument/2006/relationships/ctrlProp" Target="../ctrlProps/ctrlProp8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 Id="rId35" Type="http://schemas.openxmlformats.org/officeDocument/2006/relationships/ctrlProp" Target="../ctrlProps/ctrlProp105.xml"/><Relationship Id="rId43" Type="http://schemas.openxmlformats.org/officeDocument/2006/relationships/ctrlProp" Target="../ctrlProps/ctrlProp113.xml"/><Relationship Id="rId48" Type="http://schemas.openxmlformats.org/officeDocument/2006/relationships/ctrlProp" Target="../ctrlProps/ctrlProp118.xml"/><Relationship Id="rId56" Type="http://schemas.openxmlformats.org/officeDocument/2006/relationships/ctrlProp" Target="../ctrlProps/ctrlProp126.xml"/><Relationship Id="rId64" Type="http://schemas.openxmlformats.org/officeDocument/2006/relationships/ctrlProp" Target="../ctrlProps/ctrlProp134.xml"/><Relationship Id="rId69" Type="http://schemas.openxmlformats.org/officeDocument/2006/relationships/ctrlProp" Target="../ctrlProps/ctrlProp139.xml"/><Relationship Id="rId77" Type="http://schemas.openxmlformats.org/officeDocument/2006/relationships/ctrlProp" Target="../ctrlProps/ctrlProp147.xml"/><Relationship Id="rId8" Type="http://schemas.openxmlformats.org/officeDocument/2006/relationships/ctrlProp" Target="../ctrlProps/ctrlProp78.xml"/><Relationship Id="rId51" Type="http://schemas.openxmlformats.org/officeDocument/2006/relationships/ctrlProp" Target="../ctrlProps/ctrlProp121.xml"/><Relationship Id="rId72" Type="http://schemas.openxmlformats.org/officeDocument/2006/relationships/ctrlProp" Target="../ctrlProps/ctrlProp142.xml"/><Relationship Id="rId80" Type="http://schemas.openxmlformats.org/officeDocument/2006/relationships/ctrlProp" Target="../ctrlProps/ctrlProp150.xml"/><Relationship Id="rId3" Type="http://schemas.openxmlformats.org/officeDocument/2006/relationships/printerSettings" Target="../printerSettings/printerSettings4.bin"/><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33" Type="http://schemas.openxmlformats.org/officeDocument/2006/relationships/ctrlProp" Target="../ctrlProps/ctrlProp103.xml"/><Relationship Id="rId38" Type="http://schemas.openxmlformats.org/officeDocument/2006/relationships/ctrlProp" Target="../ctrlProps/ctrlProp108.xml"/><Relationship Id="rId46" Type="http://schemas.openxmlformats.org/officeDocument/2006/relationships/ctrlProp" Target="../ctrlProps/ctrlProp116.xml"/><Relationship Id="rId59" Type="http://schemas.openxmlformats.org/officeDocument/2006/relationships/ctrlProp" Target="../ctrlProps/ctrlProp129.xml"/><Relationship Id="rId67" Type="http://schemas.openxmlformats.org/officeDocument/2006/relationships/ctrlProp" Target="../ctrlProps/ctrlProp137.xml"/><Relationship Id="rId20" Type="http://schemas.openxmlformats.org/officeDocument/2006/relationships/ctrlProp" Target="../ctrlProps/ctrlProp90.xml"/><Relationship Id="rId41" Type="http://schemas.openxmlformats.org/officeDocument/2006/relationships/ctrlProp" Target="../ctrlProps/ctrlProp111.xml"/><Relationship Id="rId54" Type="http://schemas.openxmlformats.org/officeDocument/2006/relationships/ctrlProp" Target="../ctrlProps/ctrlProp124.xml"/><Relationship Id="rId62" Type="http://schemas.openxmlformats.org/officeDocument/2006/relationships/ctrlProp" Target="../ctrlProps/ctrlProp132.xml"/><Relationship Id="rId70" Type="http://schemas.openxmlformats.org/officeDocument/2006/relationships/ctrlProp" Target="../ctrlProps/ctrlProp140.xml"/><Relationship Id="rId75" Type="http://schemas.openxmlformats.org/officeDocument/2006/relationships/ctrlProp" Target="../ctrlProps/ctrlProp145.xml"/><Relationship Id="rId1" Type="http://schemas.openxmlformats.org/officeDocument/2006/relationships/hyperlink" Target="https://www.tdhca.state.tx.us/community-affairs/wap/docs/WAP-BP-WaterHeaterRepairorReplace.pdf" TargetMode="External"/><Relationship Id="rId6" Type="http://schemas.openxmlformats.org/officeDocument/2006/relationships/ctrlProp" Target="../ctrlProps/ctrlProp76.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36" Type="http://schemas.openxmlformats.org/officeDocument/2006/relationships/ctrlProp" Target="../ctrlProps/ctrlProp106.xml"/><Relationship Id="rId49" Type="http://schemas.openxmlformats.org/officeDocument/2006/relationships/ctrlProp" Target="../ctrlProps/ctrlProp119.xml"/><Relationship Id="rId57" Type="http://schemas.openxmlformats.org/officeDocument/2006/relationships/ctrlProp" Target="../ctrlProps/ctrlProp127.xml"/><Relationship Id="rId10" Type="http://schemas.openxmlformats.org/officeDocument/2006/relationships/ctrlProp" Target="../ctrlProps/ctrlProp80.xml"/><Relationship Id="rId31" Type="http://schemas.openxmlformats.org/officeDocument/2006/relationships/ctrlProp" Target="../ctrlProps/ctrlProp101.xml"/><Relationship Id="rId44" Type="http://schemas.openxmlformats.org/officeDocument/2006/relationships/ctrlProp" Target="../ctrlProps/ctrlProp114.xml"/><Relationship Id="rId52" Type="http://schemas.openxmlformats.org/officeDocument/2006/relationships/ctrlProp" Target="../ctrlProps/ctrlProp122.xml"/><Relationship Id="rId60" Type="http://schemas.openxmlformats.org/officeDocument/2006/relationships/ctrlProp" Target="../ctrlProps/ctrlProp130.xml"/><Relationship Id="rId65" Type="http://schemas.openxmlformats.org/officeDocument/2006/relationships/ctrlProp" Target="../ctrlProps/ctrlProp135.xml"/><Relationship Id="rId73" Type="http://schemas.openxmlformats.org/officeDocument/2006/relationships/ctrlProp" Target="../ctrlProps/ctrlProp143.xml"/><Relationship Id="rId78" Type="http://schemas.openxmlformats.org/officeDocument/2006/relationships/ctrlProp" Target="../ctrlProps/ctrlProp148.xml"/><Relationship Id="rId81" Type="http://schemas.openxmlformats.org/officeDocument/2006/relationships/ctrlProp" Target="../ctrlProps/ctrlProp151.xml"/><Relationship Id="rId4" Type="http://schemas.openxmlformats.org/officeDocument/2006/relationships/drawing" Target="../drawings/drawing4.xml"/><Relationship Id="rId9" Type="http://schemas.openxmlformats.org/officeDocument/2006/relationships/ctrlProp" Target="../ctrlProps/ctrlProp79.xml"/><Relationship Id="rId13" Type="http://schemas.openxmlformats.org/officeDocument/2006/relationships/ctrlProp" Target="../ctrlProps/ctrlProp83.xml"/><Relationship Id="rId18" Type="http://schemas.openxmlformats.org/officeDocument/2006/relationships/ctrlProp" Target="../ctrlProps/ctrlProp88.xml"/><Relationship Id="rId39" Type="http://schemas.openxmlformats.org/officeDocument/2006/relationships/ctrlProp" Target="../ctrlProps/ctrlProp109.xml"/><Relationship Id="rId34" Type="http://schemas.openxmlformats.org/officeDocument/2006/relationships/ctrlProp" Target="../ctrlProps/ctrlProp104.xml"/><Relationship Id="rId50" Type="http://schemas.openxmlformats.org/officeDocument/2006/relationships/ctrlProp" Target="../ctrlProps/ctrlProp120.xml"/><Relationship Id="rId55" Type="http://schemas.openxmlformats.org/officeDocument/2006/relationships/ctrlProp" Target="../ctrlProps/ctrlProp125.xml"/><Relationship Id="rId76" Type="http://schemas.openxmlformats.org/officeDocument/2006/relationships/ctrlProp" Target="../ctrlProps/ctrlProp146.xml"/><Relationship Id="rId7" Type="http://schemas.openxmlformats.org/officeDocument/2006/relationships/ctrlProp" Target="../ctrlProps/ctrlProp77.xml"/><Relationship Id="rId71" Type="http://schemas.openxmlformats.org/officeDocument/2006/relationships/ctrlProp" Target="../ctrlProps/ctrlProp141.xml"/><Relationship Id="rId2" Type="http://schemas.openxmlformats.org/officeDocument/2006/relationships/hyperlink" Target="https://www.tdhca.state.tx.us/community-affairs/wap/docs/WAP-BP-WaterHeaterRepairorReplace.pdf" TargetMode="External"/><Relationship Id="rId29" Type="http://schemas.openxmlformats.org/officeDocument/2006/relationships/ctrlProp" Target="../ctrlProps/ctrlProp99.xml"/><Relationship Id="rId24" Type="http://schemas.openxmlformats.org/officeDocument/2006/relationships/ctrlProp" Target="../ctrlProps/ctrlProp94.xml"/><Relationship Id="rId40" Type="http://schemas.openxmlformats.org/officeDocument/2006/relationships/ctrlProp" Target="../ctrlProps/ctrlProp110.xml"/><Relationship Id="rId45" Type="http://schemas.openxmlformats.org/officeDocument/2006/relationships/ctrlProp" Target="../ctrlProps/ctrlProp115.xml"/><Relationship Id="rId66" Type="http://schemas.openxmlformats.org/officeDocument/2006/relationships/ctrlProp" Target="../ctrlProps/ctrlProp136.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5"/>
  <sheetViews>
    <sheetView showGridLines="0" tabSelected="1" zoomScaleNormal="100" zoomScalePageLayoutView="120" workbookViewId="0">
      <selection activeCell="A40" sqref="A40:B40"/>
    </sheetView>
  </sheetViews>
  <sheetFormatPr defaultColWidth="9.109375" defaultRowHeight="13.8" x14ac:dyDescent="0.3"/>
  <cols>
    <col min="1" max="1" width="20.5546875" style="14" customWidth="1"/>
    <col min="2" max="2" width="16.5546875" style="1" customWidth="1"/>
    <col min="3" max="3" width="18" style="2" customWidth="1"/>
    <col min="4" max="4" width="4.109375" style="2" bestFit="1" customWidth="1"/>
    <col min="5" max="5" width="15.44140625" style="2" customWidth="1"/>
    <col min="6" max="6" width="3" style="2" bestFit="1" customWidth="1"/>
    <col min="7" max="7" width="10.33203125" style="2" customWidth="1"/>
    <col min="8" max="8" width="3.88671875" style="15" customWidth="1"/>
    <col min="9" max="9" width="10.5546875" style="15" customWidth="1"/>
    <col min="10" max="19" width="9.109375" style="2"/>
    <col min="20" max="20" width="12.109375" style="2" bestFit="1" customWidth="1"/>
    <col min="21" max="21" width="12.33203125" style="2" hidden="1" customWidth="1"/>
    <col min="22" max="16384" width="9.109375" style="2"/>
  </cols>
  <sheetData>
    <row r="1" spans="1:21" ht="13.95" customHeight="1" x14ac:dyDescent="0.3">
      <c r="A1" s="543" t="s">
        <v>787</v>
      </c>
      <c r="B1" s="544"/>
      <c r="C1" s="544"/>
      <c r="D1" s="544"/>
      <c r="E1" s="544"/>
      <c r="F1" s="544"/>
      <c r="G1" s="544"/>
      <c r="H1" s="544"/>
      <c r="I1" s="545"/>
      <c r="U1" s="59" t="s">
        <v>60</v>
      </c>
    </row>
    <row r="2" spans="1:21" ht="19.95" customHeight="1" x14ac:dyDescent="0.3">
      <c r="A2" s="16" t="s">
        <v>0</v>
      </c>
      <c r="B2" s="584"/>
      <c r="C2" s="584"/>
      <c r="D2" s="584"/>
      <c r="E2" s="584"/>
      <c r="F2" s="584"/>
      <c r="G2" s="584"/>
      <c r="H2" s="584"/>
      <c r="I2" s="585"/>
      <c r="J2" s="13"/>
      <c r="U2" s="2" t="s">
        <v>341</v>
      </c>
    </row>
    <row r="3" spans="1:21" ht="13.95" customHeight="1" x14ac:dyDescent="0.3">
      <c r="A3" s="553" t="s">
        <v>2</v>
      </c>
      <c r="B3" s="554"/>
      <c r="C3" s="554"/>
      <c r="D3" s="554"/>
      <c r="E3" s="554"/>
      <c r="F3" s="554"/>
      <c r="G3" s="554"/>
      <c r="H3" s="554"/>
      <c r="I3" s="555"/>
      <c r="U3" s="59" t="s">
        <v>60</v>
      </c>
    </row>
    <row r="4" spans="1:21" ht="19.95" customHeight="1" x14ac:dyDescent="0.3">
      <c r="A4" s="58" t="s">
        <v>4</v>
      </c>
      <c r="B4" s="363"/>
      <c r="C4" s="362" t="s">
        <v>216</v>
      </c>
      <c r="D4" s="557"/>
      <c r="E4" s="557"/>
      <c r="F4" s="557"/>
      <c r="G4" s="362" t="s">
        <v>217</v>
      </c>
      <c r="H4" s="569"/>
      <c r="I4" s="570"/>
      <c r="U4" s="59" t="s">
        <v>61</v>
      </c>
    </row>
    <row r="5" spans="1:21" ht="19.95" customHeight="1" x14ac:dyDescent="0.3">
      <c r="A5" s="16" t="s">
        <v>6</v>
      </c>
      <c r="B5" s="582"/>
      <c r="C5" s="582"/>
      <c r="D5" s="582"/>
      <c r="E5" s="582"/>
      <c r="F5" s="582"/>
      <c r="G5" s="582"/>
      <c r="H5" s="582"/>
      <c r="I5" s="583"/>
      <c r="T5" s="3"/>
      <c r="U5" s="59" t="s">
        <v>62</v>
      </c>
    </row>
    <row r="6" spans="1:21" ht="27.6" customHeight="1" x14ac:dyDescent="0.3">
      <c r="A6" s="16" t="s">
        <v>788</v>
      </c>
      <c r="B6" s="365"/>
      <c r="C6" s="360" t="s">
        <v>789</v>
      </c>
      <c r="D6" s="592" t="s">
        <v>772</v>
      </c>
      <c r="E6" s="592"/>
      <c r="F6" s="592"/>
      <c r="G6" s="362" t="s">
        <v>790</v>
      </c>
      <c r="H6" s="569"/>
      <c r="I6" s="570"/>
      <c r="U6" s="59" t="s">
        <v>63</v>
      </c>
    </row>
    <row r="7" spans="1:21" ht="27.6" customHeight="1" x14ac:dyDescent="0.3">
      <c r="A7" s="16" t="s">
        <v>8</v>
      </c>
      <c r="B7" s="365"/>
      <c r="C7" s="360" t="s">
        <v>222</v>
      </c>
      <c r="D7" s="592"/>
      <c r="E7" s="592"/>
      <c r="F7" s="592"/>
      <c r="G7" s="362" t="s">
        <v>217</v>
      </c>
      <c r="H7" s="569"/>
      <c r="I7" s="570"/>
      <c r="U7" s="59" t="s">
        <v>63</v>
      </c>
    </row>
    <row r="8" spans="1:21" ht="14.4" customHeight="1" x14ac:dyDescent="0.3">
      <c r="A8" s="553" t="s">
        <v>9</v>
      </c>
      <c r="B8" s="554"/>
      <c r="C8" s="554"/>
      <c r="D8" s="554"/>
      <c r="E8" s="554"/>
      <c r="F8" s="554"/>
      <c r="G8" s="554"/>
      <c r="H8" s="554"/>
      <c r="I8" s="555"/>
      <c r="U8" s="59" t="s">
        <v>64</v>
      </c>
    </row>
    <row r="9" spans="1:21" ht="19.95" customHeight="1" x14ac:dyDescent="0.3">
      <c r="A9" s="16" t="s">
        <v>81</v>
      </c>
      <c r="B9" s="571"/>
      <c r="C9" s="572"/>
      <c r="D9" s="572"/>
      <c r="E9" s="572"/>
      <c r="F9" s="572"/>
      <c r="G9" s="572"/>
      <c r="H9" s="572"/>
      <c r="I9" s="573"/>
      <c r="U9" s="59" t="s">
        <v>65</v>
      </c>
    </row>
    <row r="10" spans="1:21" ht="19.95" customHeight="1" x14ac:dyDescent="0.3">
      <c r="A10" s="16" t="s">
        <v>791</v>
      </c>
      <c r="B10" s="579"/>
      <c r="C10" s="580"/>
      <c r="D10" s="580"/>
      <c r="E10" s="580"/>
      <c r="F10" s="580"/>
      <c r="G10" s="580"/>
      <c r="H10" s="580"/>
      <c r="I10" s="581"/>
      <c r="U10" s="59" t="s">
        <v>65</v>
      </c>
    </row>
    <row r="11" spans="1:21" ht="19.95" customHeight="1" x14ac:dyDescent="0.3">
      <c r="A11" s="16" t="s">
        <v>10</v>
      </c>
      <c r="B11" s="361"/>
      <c r="C11" s="360" t="s">
        <v>11</v>
      </c>
      <c r="D11" s="547"/>
      <c r="E11" s="547"/>
      <c r="F11" s="548" t="s">
        <v>12</v>
      </c>
      <c r="G11" s="548"/>
      <c r="H11" s="547"/>
      <c r="I11" s="549"/>
      <c r="U11" s="59" t="s">
        <v>66</v>
      </c>
    </row>
    <row r="12" spans="1:21" ht="14.4" customHeight="1" x14ac:dyDescent="0.3">
      <c r="A12" s="553" t="s">
        <v>13</v>
      </c>
      <c r="B12" s="554"/>
      <c r="C12" s="554"/>
      <c r="D12" s="554"/>
      <c r="E12" s="554"/>
      <c r="F12" s="554"/>
      <c r="G12" s="554"/>
      <c r="H12" s="554"/>
      <c r="I12" s="555"/>
      <c r="U12" s="59" t="s">
        <v>67</v>
      </c>
    </row>
    <row r="13" spans="1:21" ht="19.95" customHeight="1" x14ac:dyDescent="0.3">
      <c r="A13" s="370" t="s">
        <v>218</v>
      </c>
      <c r="B13" s="361"/>
      <c r="C13" s="371" t="s">
        <v>84</v>
      </c>
      <c r="D13" s="547"/>
      <c r="E13" s="547"/>
      <c r="F13" s="556" t="s">
        <v>21</v>
      </c>
      <c r="G13" s="556"/>
      <c r="H13" s="556"/>
      <c r="I13" s="372"/>
      <c r="U13" s="59" t="s">
        <v>68</v>
      </c>
    </row>
    <row r="14" spans="1:21" ht="19.95" customHeight="1" x14ac:dyDescent="0.3">
      <c r="A14" s="16" t="s">
        <v>82</v>
      </c>
      <c r="B14" s="365"/>
      <c r="C14" s="360" t="s">
        <v>14</v>
      </c>
      <c r="D14" s="557"/>
      <c r="E14" s="557"/>
      <c r="F14" s="556" t="s">
        <v>15</v>
      </c>
      <c r="G14" s="556"/>
      <c r="H14" s="556"/>
      <c r="I14" s="19"/>
      <c r="U14" s="59" t="s">
        <v>69</v>
      </c>
    </row>
    <row r="15" spans="1:21" ht="27" customHeight="1" x14ac:dyDescent="0.3">
      <c r="A15" s="16" t="s">
        <v>16</v>
      </c>
      <c r="B15" s="365"/>
      <c r="C15" s="360" t="s">
        <v>78</v>
      </c>
      <c r="D15" s="557"/>
      <c r="E15" s="557"/>
      <c r="F15" s="556" t="s">
        <v>79</v>
      </c>
      <c r="G15" s="556"/>
      <c r="H15" s="556"/>
      <c r="I15" s="19"/>
      <c r="U15" s="59" t="s">
        <v>70</v>
      </c>
    </row>
    <row r="16" spans="1:21" ht="14.4" customHeight="1" x14ac:dyDescent="0.3">
      <c r="A16" s="558" t="s">
        <v>219</v>
      </c>
      <c r="B16" s="559"/>
      <c r="C16" s="559"/>
      <c r="D16" s="559"/>
      <c r="E16" s="559"/>
      <c r="F16" s="559"/>
      <c r="G16" s="559"/>
      <c r="H16" s="559"/>
      <c r="I16" s="560"/>
      <c r="U16" s="60" t="s">
        <v>71</v>
      </c>
    </row>
    <row r="17" spans="1:21" ht="27" customHeight="1" x14ac:dyDescent="0.3">
      <c r="A17" s="16" t="s">
        <v>17</v>
      </c>
      <c r="B17" s="365"/>
      <c r="C17" s="360" t="s">
        <v>18</v>
      </c>
      <c r="D17" s="561"/>
      <c r="E17" s="561"/>
      <c r="F17" s="556" t="s">
        <v>232</v>
      </c>
      <c r="G17" s="556"/>
      <c r="H17" s="575"/>
      <c r="I17" s="576"/>
      <c r="K17" s="207"/>
      <c r="L17" s="208"/>
      <c r="U17" s="60" t="s">
        <v>72</v>
      </c>
    </row>
    <row r="18" spans="1:21" ht="27.6" customHeight="1" x14ac:dyDescent="0.3">
      <c r="A18" s="16" t="s">
        <v>19</v>
      </c>
      <c r="B18" s="365"/>
      <c r="C18" s="360" t="s">
        <v>220</v>
      </c>
      <c r="D18" s="561"/>
      <c r="E18" s="561"/>
      <c r="F18" s="556" t="s">
        <v>468</v>
      </c>
      <c r="G18" s="556"/>
      <c r="H18" s="593"/>
      <c r="I18" s="594"/>
      <c r="U18" s="60" t="s">
        <v>73</v>
      </c>
    </row>
    <row r="19" spans="1:21" ht="27.6" customHeight="1" x14ac:dyDescent="0.3">
      <c r="A19" s="16" t="s">
        <v>466</v>
      </c>
      <c r="B19" s="364"/>
      <c r="C19" s="360" t="s">
        <v>231</v>
      </c>
      <c r="D19" s="582"/>
      <c r="E19" s="582"/>
      <c r="F19" s="582"/>
      <c r="G19" s="582"/>
      <c r="H19" s="582"/>
      <c r="I19" s="583"/>
      <c r="U19" s="60" t="s">
        <v>342</v>
      </c>
    </row>
    <row r="20" spans="1:21" ht="19.95" customHeight="1" x14ac:dyDescent="0.3">
      <c r="A20" s="16" t="s">
        <v>20</v>
      </c>
      <c r="B20" s="557"/>
      <c r="C20" s="557"/>
      <c r="D20" s="557"/>
      <c r="E20" s="557"/>
      <c r="F20" s="557"/>
      <c r="G20" s="557"/>
      <c r="H20" s="557"/>
      <c r="I20" s="577"/>
      <c r="U20" s="60" t="s">
        <v>343</v>
      </c>
    </row>
    <row r="21" spans="1:21" ht="15.6" x14ac:dyDescent="0.3">
      <c r="A21" s="558" t="s">
        <v>80</v>
      </c>
      <c r="B21" s="559"/>
      <c r="C21" s="559"/>
      <c r="D21" s="559"/>
      <c r="E21" s="559"/>
      <c r="F21" s="559"/>
      <c r="G21" s="559"/>
      <c r="H21" s="559"/>
      <c r="I21" s="560"/>
      <c r="L21" s="578"/>
      <c r="M21" s="578"/>
      <c r="N21" s="574"/>
      <c r="O21" s="574"/>
      <c r="U21" s="60" t="s">
        <v>74</v>
      </c>
    </row>
    <row r="22" spans="1:21" ht="15" customHeight="1" x14ac:dyDescent="0.3">
      <c r="A22" s="563"/>
      <c r="B22" s="564"/>
      <c r="C22" s="564"/>
      <c r="D22" s="564"/>
      <c r="E22" s="564"/>
      <c r="F22" s="564"/>
      <c r="G22" s="564"/>
      <c r="H22" s="564"/>
      <c r="I22" s="565"/>
      <c r="J22" s="3"/>
      <c r="U22" s="60" t="s">
        <v>75</v>
      </c>
    </row>
    <row r="23" spans="1:21" ht="14.4" x14ac:dyDescent="0.3">
      <c r="A23" s="563"/>
      <c r="B23" s="564"/>
      <c r="C23" s="564"/>
      <c r="D23" s="564"/>
      <c r="E23" s="564"/>
      <c r="F23" s="564"/>
      <c r="G23" s="564"/>
      <c r="H23" s="564"/>
      <c r="I23" s="565"/>
      <c r="U23" s="60" t="s">
        <v>76</v>
      </c>
    </row>
    <row r="24" spans="1:21" ht="14.4" x14ac:dyDescent="0.3">
      <c r="A24" s="563"/>
      <c r="B24" s="564"/>
      <c r="C24" s="564"/>
      <c r="D24" s="564"/>
      <c r="E24" s="564"/>
      <c r="F24" s="564"/>
      <c r="G24" s="564"/>
      <c r="H24" s="564"/>
      <c r="I24" s="565"/>
      <c r="U24" s="60" t="s">
        <v>77</v>
      </c>
    </row>
    <row r="25" spans="1:21" ht="14.4" x14ac:dyDescent="0.3">
      <c r="A25" s="563"/>
      <c r="B25" s="564"/>
      <c r="C25" s="564"/>
      <c r="D25" s="564"/>
      <c r="E25" s="564"/>
      <c r="F25" s="564"/>
      <c r="G25" s="564"/>
      <c r="H25" s="564"/>
      <c r="I25" s="565"/>
      <c r="U25" s="60" t="s">
        <v>344</v>
      </c>
    </row>
    <row r="26" spans="1:21" ht="14.4" x14ac:dyDescent="0.3">
      <c r="A26" s="563"/>
      <c r="B26" s="564"/>
      <c r="C26" s="564"/>
      <c r="D26" s="564"/>
      <c r="E26" s="564"/>
      <c r="F26" s="564"/>
      <c r="G26" s="564"/>
      <c r="H26" s="564"/>
      <c r="I26" s="565"/>
      <c r="U26" s="60" t="s">
        <v>345</v>
      </c>
    </row>
    <row r="27" spans="1:21" ht="14.4" x14ac:dyDescent="0.3">
      <c r="A27" s="563"/>
      <c r="B27" s="564"/>
      <c r="C27" s="564"/>
      <c r="D27" s="564"/>
      <c r="E27" s="564"/>
      <c r="F27" s="564"/>
      <c r="G27" s="564"/>
      <c r="H27" s="564"/>
      <c r="I27" s="565"/>
      <c r="U27" s="60" t="s">
        <v>346</v>
      </c>
    </row>
    <row r="28" spans="1:21" ht="14.4" x14ac:dyDescent="0.3">
      <c r="A28" s="563"/>
      <c r="B28" s="564"/>
      <c r="C28" s="564"/>
      <c r="D28" s="564"/>
      <c r="E28" s="564"/>
      <c r="F28" s="564"/>
      <c r="G28" s="564"/>
      <c r="H28" s="564"/>
      <c r="I28" s="565"/>
      <c r="U28" s="60" t="s">
        <v>347</v>
      </c>
    </row>
    <row r="29" spans="1:21" ht="14.4" x14ac:dyDescent="0.3">
      <c r="A29" s="563"/>
      <c r="B29" s="564"/>
      <c r="C29" s="564"/>
      <c r="D29" s="564"/>
      <c r="E29" s="564"/>
      <c r="F29" s="564"/>
      <c r="G29" s="564"/>
      <c r="H29" s="564"/>
      <c r="I29" s="565"/>
      <c r="U29" s="60" t="s">
        <v>348</v>
      </c>
    </row>
    <row r="30" spans="1:21" ht="14.4" x14ac:dyDescent="0.3">
      <c r="A30" s="563"/>
      <c r="B30" s="564"/>
      <c r="C30" s="564"/>
      <c r="D30" s="564"/>
      <c r="E30" s="564"/>
      <c r="F30" s="564"/>
      <c r="G30" s="564"/>
      <c r="H30" s="564"/>
      <c r="I30" s="565"/>
      <c r="U30" s="60" t="s">
        <v>349</v>
      </c>
    </row>
    <row r="31" spans="1:21" ht="14.4" x14ac:dyDescent="0.3">
      <c r="A31" s="563"/>
      <c r="B31" s="564"/>
      <c r="C31" s="564"/>
      <c r="D31" s="564"/>
      <c r="E31" s="564"/>
      <c r="F31" s="564"/>
      <c r="G31" s="564"/>
      <c r="H31" s="564"/>
      <c r="I31" s="565"/>
      <c r="U31" s="60" t="s">
        <v>350</v>
      </c>
    </row>
    <row r="32" spans="1:21" ht="14.4" x14ac:dyDescent="0.3">
      <c r="A32" s="563"/>
      <c r="B32" s="564"/>
      <c r="C32" s="564"/>
      <c r="D32" s="564"/>
      <c r="E32" s="564"/>
      <c r="F32" s="564"/>
      <c r="G32" s="564"/>
      <c r="H32" s="564"/>
      <c r="I32" s="565"/>
      <c r="U32" s="60" t="s">
        <v>351</v>
      </c>
    </row>
    <row r="33" spans="1:21" ht="14.4" x14ac:dyDescent="0.3">
      <c r="A33" s="563"/>
      <c r="B33" s="564"/>
      <c r="C33" s="564"/>
      <c r="D33" s="564"/>
      <c r="E33" s="564"/>
      <c r="F33" s="564"/>
      <c r="G33" s="564"/>
      <c r="H33" s="564"/>
      <c r="I33" s="565"/>
      <c r="U33" s="60" t="s">
        <v>352</v>
      </c>
    </row>
    <row r="34" spans="1:21" ht="14.4" x14ac:dyDescent="0.3">
      <c r="A34" s="563"/>
      <c r="B34" s="564"/>
      <c r="C34" s="564"/>
      <c r="D34" s="564"/>
      <c r="E34" s="564"/>
      <c r="F34" s="564"/>
      <c r="G34" s="564"/>
      <c r="H34" s="564"/>
      <c r="I34" s="565"/>
      <c r="U34" s="60" t="s">
        <v>353</v>
      </c>
    </row>
    <row r="35" spans="1:21" x14ac:dyDescent="0.3">
      <c r="A35" s="563"/>
      <c r="B35" s="564"/>
      <c r="C35" s="564"/>
      <c r="D35" s="564"/>
      <c r="E35" s="564"/>
      <c r="F35" s="564"/>
      <c r="G35" s="564"/>
      <c r="H35" s="564"/>
      <c r="I35" s="565"/>
    </row>
    <row r="36" spans="1:21" x14ac:dyDescent="0.3">
      <c r="A36" s="563"/>
      <c r="B36" s="564"/>
      <c r="C36" s="564"/>
      <c r="D36" s="564"/>
      <c r="E36" s="564"/>
      <c r="F36" s="564"/>
      <c r="G36" s="564"/>
      <c r="H36" s="564"/>
      <c r="I36" s="565"/>
    </row>
    <row r="37" spans="1:21" ht="14.4" thickBot="1" x14ac:dyDescent="0.35">
      <c r="A37" s="566"/>
      <c r="B37" s="567"/>
      <c r="C37" s="567"/>
      <c r="D37" s="567"/>
      <c r="E37" s="567"/>
      <c r="F37" s="567"/>
      <c r="G37" s="567"/>
      <c r="H37" s="567"/>
      <c r="I37" s="568"/>
    </row>
    <row r="40" spans="1:21" x14ac:dyDescent="0.3">
      <c r="A40" s="2003" t="s">
        <v>221</v>
      </c>
      <c r="B40" s="2004">
        <v>45200</v>
      </c>
    </row>
    <row r="42" spans="1:21" hidden="1" x14ac:dyDescent="0.3">
      <c r="A42" s="586" t="s">
        <v>3</v>
      </c>
      <c r="B42" s="587"/>
      <c r="C42" s="587"/>
      <c r="D42" s="587"/>
      <c r="E42" s="587"/>
      <c r="F42" s="587"/>
      <c r="G42" s="588"/>
    </row>
    <row r="43" spans="1:21" hidden="1" x14ac:dyDescent="0.3">
      <c r="A43" s="589"/>
      <c r="B43" s="590"/>
      <c r="C43" s="590"/>
      <c r="D43" s="590"/>
      <c r="E43" s="590"/>
      <c r="F43" s="590"/>
      <c r="G43" s="591"/>
    </row>
    <row r="44" spans="1:21" hidden="1" x14ac:dyDescent="0.3">
      <c r="A44" s="7"/>
      <c r="B44" s="8"/>
      <c r="C44" s="8"/>
      <c r="D44" s="8"/>
      <c r="E44" s="8"/>
      <c r="F44" s="8"/>
      <c r="G44" s="9"/>
    </row>
    <row r="45" spans="1:21" hidden="1" x14ac:dyDescent="0.3">
      <c r="A45" s="7"/>
      <c r="B45" s="6"/>
      <c r="C45" s="562" t="s">
        <v>5</v>
      </c>
      <c r="D45" s="562"/>
      <c r="E45" s="562"/>
      <c r="F45" s="8"/>
      <c r="G45" s="9"/>
    </row>
    <row r="46" spans="1:21" hidden="1" x14ac:dyDescent="0.3">
      <c r="A46" s="7"/>
      <c r="B46" s="18"/>
      <c r="C46" s="562" t="s">
        <v>7</v>
      </c>
      <c r="D46" s="562"/>
      <c r="E46" s="562"/>
      <c r="F46" s="8"/>
      <c r="G46" s="9"/>
    </row>
    <row r="47" spans="1:21" hidden="1" x14ac:dyDescent="0.3">
      <c r="A47" s="7"/>
      <c r="B47" s="8"/>
      <c r="C47" s="8"/>
      <c r="D47" s="8"/>
      <c r="E47" s="8"/>
      <c r="F47" s="8"/>
      <c r="G47" s="9"/>
    </row>
    <row r="48" spans="1:21" hidden="1" x14ac:dyDescent="0.3">
      <c r="A48" s="550"/>
      <c r="B48" s="551"/>
      <c r="C48" s="551"/>
      <c r="D48" s="551"/>
      <c r="E48" s="551"/>
      <c r="F48" s="551"/>
      <c r="G48" s="552"/>
    </row>
    <row r="49" spans="1:7" hidden="1" x14ac:dyDescent="0.3">
      <c r="A49" s="550"/>
      <c r="B49" s="551"/>
      <c r="C49" s="551"/>
      <c r="D49" s="551"/>
      <c r="E49" s="551"/>
      <c r="F49" s="551"/>
      <c r="G49" s="552"/>
    </row>
    <row r="50" spans="1:7" hidden="1" x14ac:dyDescent="0.3">
      <c r="A50" s="7"/>
      <c r="B50" s="8"/>
      <c r="C50" s="8"/>
      <c r="D50" s="8"/>
      <c r="E50" s="8"/>
      <c r="F50" s="8"/>
      <c r="G50" s="9"/>
    </row>
    <row r="51" spans="1:7" hidden="1" x14ac:dyDescent="0.3">
      <c r="A51" s="7"/>
      <c r="B51" s="8"/>
      <c r="C51" s="8"/>
      <c r="D51" s="8"/>
      <c r="E51" s="8"/>
      <c r="F51" s="8"/>
      <c r="G51" s="9"/>
    </row>
    <row r="52" spans="1:7" hidden="1" x14ac:dyDescent="0.3">
      <c r="A52" s="7"/>
      <c r="B52" s="546"/>
      <c r="C52" s="546"/>
      <c r="D52" s="546"/>
      <c r="E52" s="546"/>
      <c r="F52" s="8"/>
      <c r="G52" s="9"/>
    </row>
    <row r="53" spans="1:7" hidden="1" x14ac:dyDescent="0.3">
      <c r="A53" s="7"/>
      <c r="B53" s="8"/>
      <c r="C53" s="8"/>
      <c r="D53" s="8"/>
      <c r="E53" s="8"/>
      <c r="F53" s="8"/>
      <c r="G53" s="9"/>
    </row>
    <row r="54" spans="1:7" hidden="1" x14ac:dyDescent="0.3">
      <c r="A54" s="7"/>
      <c r="B54" s="8"/>
      <c r="C54" s="8"/>
      <c r="D54" s="8"/>
      <c r="E54" s="8"/>
      <c r="F54" s="8"/>
      <c r="G54" s="9"/>
    </row>
    <row r="55" spans="1:7" ht="14.4" hidden="1" thickBot="1" x14ac:dyDescent="0.35">
      <c r="A55" s="10"/>
      <c r="B55" s="11"/>
      <c r="C55" s="11"/>
      <c r="D55" s="11"/>
      <c r="E55" s="11"/>
      <c r="F55" s="11"/>
      <c r="G55" s="12"/>
    </row>
  </sheetData>
  <mergeCells count="41">
    <mergeCell ref="C45:E45"/>
    <mergeCell ref="B10:I10"/>
    <mergeCell ref="B5:I5"/>
    <mergeCell ref="D19:I19"/>
    <mergeCell ref="B2:I2"/>
    <mergeCell ref="A3:I3"/>
    <mergeCell ref="A42:G43"/>
    <mergeCell ref="D4:F4"/>
    <mergeCell ref="H4:I4"/>
    <mergeCell ref="D7:F7"/>
    <mergeCell ref="H7:I7"/>
    <mergeCell ref="F18:G18"/>
    <mergeCell ref="H18:I18"/>
    <mergeCell ref="A8:I8"/>
    <mergeCell ref="F15:H15"/>
    <mergeCell ref="D6:F6"/>
    <mergeCell ref="H6:I6"/>
    <mergeCell ref="B9:I9"/>
    <mergeCell ref="N21:O21"/>
    <mergeCell ref="D18:E18"/>
    <mergeCell ref="F17:G17"/>
    <mergeCell ref="H17:I17"/>
    <mergeCell ref="B20:I20"/>
    <mergeCell ref="A21:I21"/>
    <mergeCell ref="L21:M21"/>
    <mergeCell ref="A1:I1"/>
    <mergeCell ref="B52:E52"/>
    <mergeCell ref="D11:E11"/>
    <mergeCell ref="F11:G11"/>
    <mergeCell ref="H11:I11"/>
    <mergeCell ref="A48:G49"/>
    <mergeCell ref="A12:I12"/>
    <mergeCell ref="D13:E13"/>
    <mergeCell ref="F13:H13"/>
    <mergeCell ref="D14:E14"/>
    <mergeCell ref="F14:H14"/>
    <mergeCell ref="D15:E15"/>
    <mergeCell ref="A16:I16"/>
    <mergeCell ref="D17:E17"/>
    <mergeCell ref="C46:E46"/>
    <mergeCell ref="A22:I37"/>
  </mergeCells>
  <dataValidations count="28">
    <dataValidation type="list" allowBlank="1" showInputMessage="1" showErrorMessage="1" promptTitle="SHPO" prompt="Submit to SHPO &quot;Yes&quot;- Homes 45 Year(s) or older_x000a__x000a_Submit to SHPO &quot;No&quot;- Homes built post 1977_x000a__x000a_Mobile Homes- Exempt_x000a__x000a_" sqref="B14">
      <formula1>"Yes, No"</formula1>
    </dataValidation>
    <dataValidation type="list" allowBlank="1" showInputMessage="1" showErrorMessage="1" promptTitle="Type of Unit" prompt="Select the type of unit from the list provided." sqref="B13">
      <formula1>"Site Built, Mobile Home, Duplex, TriPlex, Four-Plex, Multifamily (5+), Shelter, Other"</formula1>
    </dataValidation>
    <dataValidation allowBlank="1" showInputMessage="1" showErrorMessage="1" promptTitle="Job Number" prompt="Enter the job number/client ID/audit number for this client. " sqref="B4"/>
    <dataValidation allowBlank="1" showInputMessage="1" showErrorMessage="1" promptTitle="Head of Household Name" prompt="Enter the name of the head of household from the client application; enter first and last name." sqref="D4"/>
    <dataValidation allowBlank="1" showInputMessage="1" showErrorMessage="1" promptTitle="Additional Household Names" prompt="Enter any additional relevant names for the household. Examples would be husband, wife, older children, etc." sqref="D7"/>
    <dataValidation allowBlank="1" showInputMessage="1" showErrorMessage="1" promptTitle="City" prompt="Enter the city this client lives in." sqref="B6"/>
    <dataValidation allowBlank="1" showInputMessage="1" showErrorMessage="1" promptTitle="Phone Number" prompt="Enter the most relevant phone number used to contact this client." sqref="H4"/>
    <dataValidation allowBlank="1" showInputMessage="1" showErrorMessage="1" promptTitle="Alternate Phone Numbers" prompt="Enter any additional phone numbers that can be used to communicate with this client." sqref="H7"/>
    <dataValidation type="whole" allowBlank="1" showInputMessage="1" showErrorMessage="1" promptTitle="Year Built" prompt="Enter the year this house was built." sqref="D14">
      <formula1>0</formula1>
      <formula2>2099</formula2>
    </dataValidation>
    <dataValidation type="list" allowBlank="1" showInputMessage="1" showErrorMessage="1" promptTitle="Ownership" prompt="Select the appropriate choice for the client's ownership of the house being assessed." sqref="I14">
      <formula1>"Owned, Rented"</formula1>
    </dataValidation>
    <dataValidation type="list" allowBlank="1" showInputMessage="1" showErrorMessage="1" promptTitle="Previously weatherized?" prompt="Re-Weatherization date is 15 Years from the day/month home was reported into TDHCA's database. _x000a_" sqref="B15">
      <formula1>"Yes, No"</formula1>
    </dataValidation>
    <dataValidation allowBlank="1" showInputMessage="1" showErrorMessage="1" promptTitle="Electric Company" prompt="Enter the client's electric utility company name." sqref="B17"/>
    <dataValidation allowBlank="1" showInputMessage="1" showErrorMessage="1" promptTitle="Gas or Propane Company" prompt="Enter the client's gas or propane utility company name." sqref="B18"/>
    <dataValidation allowBlank="1" showInputMessage="1" showErrorMessage="1" promptTitle="Home sqft" prompt="Input home square footage by the Assessor." sqref="I13"/>
    <dataValidation allowBlank="1" showInputMessage="1" showErrorMessage="1" promptTitle="Income Percentage" prompt="Enter Calculated Poverty Income % from application. " sqref="N21:O21 B19"/>
    <dataValidation allowBlank="1" showInputMessage="1" showErrorMessage="1" promptTitle="Staff Name" prompt="Enter the name of the Subrecipient staff member doing the assessment. First and Last name." sqref="B11 D11:E11 H11:I11"/>
    <dataValidation type="list" allowBlank="1" showInputMessage="1" showErrorMessage="1" promptTitle="Type of Unit" prompt="Select the type of unit from the list provided." sqref="D13:E13">
      <formula1>"1, 1.5, 2, 2.5,3,3.5,4"</formula1>
    </dataValidation>
    <dataValidation allowBlank="1" showInputMessage="1" showErrorMessage="1" promptTitle="MCF Charge" prompt="Enter the Average Mcf for Natural Gas " sqref="H18:I18"/>
    <dataValidation allowBlank="1" showInputMessage="1" showErrorMessage="1" promptTitle="Fuel Cost Libary" prompt="Enter the fuel cost average Electricity. " sqref="H17:I17"/>
    <dataValidation type="list" allowBlank="1" showInputMessage="1" showErrorMessage="1" promptTitle="Secondary Heating Source" prompt="Select the option that best describes the secondary heating source if applicable. " sqref="I15">
      <formula1>"Natural Gas, Propane, Wood, Electric, Kerosene,Other,N/A"</formula1>
    </dataValidation>
    <dataValidation allowBlank="1" showErrorMessage="1" promptTitle="Additional Household Names" prompt="Enter any additional relevant names for the household. Examples would be husband, wife, older children, etc." sqref="D6:F6"/>
    <dataValidation allowBlank="1" showInputMessage="1" showErrorMessage="1" promptTitle="Zip Code" prompt="Enter the Zip Code. " sqref="H6:I6"/>
    <dataValidation allowBlank="1" showInputMessage="1" showErrorMessage="1" promptTitle="Street Address" prompt="Enter the street address for this assessment. " sqref="B5:I5"/>
    <dataValidation allowBlank="1" showInputMessage="1" showErrorMessage="1" promptTitle="Application Date " prompt="Enter the Application Date from the Application. Application's expire every 12 month(s). " sqref="B9:I9"/>
    <dataValidation type="date" allowBlank="1" showInputMessage="1" promptTitle="Date of Assessment " prompt="Enter the date the assessment was performed. (mm/dd/yy) " sqref="B10:I10">
      <formula1>42370</formula1>
      <formula2>73415</formula2>
    </dataValidation>
    <dataValidation type="list" allowBlank="1" showInputMessage="1" promptTitle="Promary Heating Type" prompt="Select the Primary Heating Source for this unit. " sqref="D15:E15">
      <formula1>"Natural Gas, Propane, Wood, Electric, Kerosene, Other"</formula1>
    </dataValidation>
    <dataValidation allowBlank="1" showInputMessage="1" showErrorMessage="1" promptTitle="Electric account number" prompt="Enter the account # located on the clients electric bill." sqref="D17:E17"/>
    <dataValidation allowBlank="1" showInputMessage="1" showErrorMessage="1" promptTitle="Gas or propane account number" prompt="Enter the active Gas or Propane account # located on bill. " sqref="D18:E18"/>
  </dataValidations>
  <pageMargins left="0.7" right="0.7" top="0.75" bottom="0.75" header="0.3" footer="0.3"/>
  <pageSetup scale="60" orientation="landscape" horizontalDpi="300" verticalDpi="1200" r:id="rId1"/>
  <colBreaks count="1" manualBreakCount="1">
    <brk id="1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Weather File Location " prompt="Enter closest proximity location in accordance to WA 8.9.0.5 NEAT. ">
          <x14:formula1>
            <xm:f>'Weather File '!$A$2:$A$19</xm:f>
          </x14:formula1>
          <xm:sqref>B20:I20</xm:sqref>
        </x14:dataValidation>
        <x14:dataValidation type="list" allowBlank="1" showInputMessage="1" showErrorMessage="1" promptTitle="County" prompt="Enter the county this client lives in.">
          <x14:formula1>
            <xm:f>'Counties-Agencies'!$B$2:$B$253</xm:f>
          </x14:formula1>
          <xm:sqref>B7</xm:sqref>
        </x14:dataValidation>
        <x14:dataValidation type="list" allowBlank="1" showInputMessage="1" showErrorMessage="1" promptTitle="Subrecipient Name" prompt="Input the name of the Subrecipient doing the work on this client's home.">
          <x14:formula1>
            <xm:f>'Counties-Agencies'!$A$2:$A$22</xm:f>
          </x14:formula1>
          <xm:sqref>B2:I2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R161"/>
  <sheetViews>
    <sheetView showGridLines="0" view="pageLayout" topLeftCell="A7" zoomScaleNormal="130" workbookViewId="0">
      <selection activeCell="AF42" sqref="AF42"/>
    </sheetView>
  </sheetViews>
  <sheetFormatPr defaultRowHeight="14.4" x14ac:dyDescent="0.3"/>
  <cols>
    <col min="1" max="37" width="2.44140625" style="116" customWidth="1"/>
    <col min="38" max="41" width="2.44140625" customWidth="1"/>
    <col min="42" max="42" width="7.109375" customWidth="1"/>
    <col min="43" max="44" width="9.109375" style="115" customWidth="1"/>
    <col min="45" max="95" width="9.88671875" style="115" customWidth="1"/>
    <col min="96" max="96" width="9.6640625" style="115" customWidth="1"/>
    <col min="97" max="97" width="9.109375" style="115" customWidth="1"/>
    <col min="98" max="111" width="9.109375" style="115" hidden="1" customWidth="1"/>
    <col min="112" max="112" width="12.44140625" hidden="1" customWidth="1"/>
    <col min="113" max="118" width="9.109375" hidden="1" customWidth="1"/>
    <col min="119" max="125" width="13.6640625" hidden="1" customWidth="1"/>
    <col min="126" max="126" width="13.109375" hidden="1" customWidth="1"/>
    <col min="127" max="127" width="11.5546875" hidden="1" customWidth="1"/>
    <col min="128" max="128" width="12.88671875" hidden="1" customWidth="1"/>
    <col min="129" max="129" width="9.109375" hidden="1" customWidth="1"/>
    <col min="130" max="130" width="15" hidden="1" customWidth="1"/>
    <col min="131" max="131" width="14.44140625" hidden="1" customWidth="1"/>
    <col min="132" max="132" width="15.109375" hidden="1" customWidth="1"/>
    <col min="133" max="133" width="12.44140625" hidden="1" customWidth="1"/>
    <col min="134" max="134" width="9.109375" hidden="1" customWidth="1"/>
    <col min="135" max="135" width="13" hidden="1" customWidth="1"/>
    <col min="136" max="136" width="12" hidden="1" customWidth="1"/>
    <col min="137" max="137" width="9.109375" hidden="1" customWidth="1"/>
    <col min="138" max="138" width="14.88671875" hidden="1" customWidth="1"/>
    <col min="139" max="148" width="9.109375" hidden="1" customWidth="1"/>
    <col min="149" max="153" width="0" hidden="1" customWidth="1"/>
  </cols>
  <sheetData>
    <row r="1" spans="1:129" ht="15.6" x14ac:dyDescent="0.3">
      <c r="A1" s="607" t="s">
        <v>465</v>
      </c>
      <c r="B1" s="608"/>
      <c r="C1" s="609"/>
      <c r="D1" s="610">
        <f>'Client Information'!B4</f>
        <v>0</v>
      </c>
      <c r="E1" s="611"/>
      <c r="F1" s="611"/>
      <c r="G1" s="611"/>
      <c r="H1" s="611"/>
      <c r="I1" s="612"/>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DI1" t="s">
        <v>464</v>
      </c>
    </row>
    <row r="2" spans="1:129" ht="15" customHeight="1" x14ac:dyDescent="0.3">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53"/>
      <c r="AG2" s="153"/>
      <c r="AH2" s="153"/>
      <c r="AI2" s="153"/>
      <c r="AJ2" s="153"/>
      <c r="AK2" s="153"/>
      <c r="DH2" s="198"/>
      <c r="DI2" s="196" t="s">
        <v>452</v>
      </c>
      <c r="DJ2" s="197" t="s">
        <v>451</v>
      </c>
      <c r="DK2" s="196" t="s">
        <v>450</v>
      </c>
      <c r="DL2" s="196" t="s">
        <v>449</v>
      </c>
      <c r="DM2" s="196" t="s">
        <v>448</v>
      </c>
      <c r="DN2" s="196" t="s">
        <v>447</v>
      </c>
      <c r="DO2" s="196" t="s">
        <v>446</v>
      </c>
      <c r="DP2" s="196" t="s">
        <v>445</v>
      </c>
      <c r="DQ2" s="196" t="s">
        <v>444</v>
      </c>
      <c r="DR2" s="196" t="s">
        <v>443</v>
      </c>
      <c r="DS2" s="196" t="s">
        <v>442</v>
      </c>
      <c r="DT2" s="196" t="s">
        <v>441</v>
      </c>
      <c r="DU2" s="196" t="s">
        <v>440</v>
      </c>
      <c r="DV2" s="196" t="s">
        <v>439</v>
      </c>
      <c r="DW2" s="196" t="s">
        <v>438</v>
      </c>
      <c r="DX2" s="196" t="s">
        <v>437</v>
      </c>
      <c r="DY2" s="196"/>
    </row>
    <row r="3" spans="1:129" ht="10.95" customHeight="1" x14ac:dyDescent="0.3">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77"/>
      <c r="AG3" s="177"/>
      <c r="AH3" s="177"/>
      <c r="AI3" s="177"/>
      <c r="AJ3" s="177"/>
      <c r="AK3" s="177"/>
      <c r="AL3" s="163"/>
      <c r="AM3" s="163"/>
      <c r="AN3" s="163"/>
      <c r="AO3" s="163"/>
      <c r="AP3" s="117"/>
      <c r="DH3" s="191">
        <v>1</v>
      </c>
      <c r="DI3" s="175" t="e">
        <v>#REF!</v>
      </c>
      <c r="DJ3" s="175" t="e">
        <v>#REF!</v>
      </c>
      <c r="DK3" s="175" t="e">
        <v>#REF!</v>
      </c>
      <c r="DL3" s="175" t="e">
        <v>#REF!</v>
      </c>
      <c r="DM3" s="175" t="e">
        <v>#REF!</v>
      </c>
      <c r="DN3" s="175" t="e">
        <v>#REF!</v>
      </c>
      <c r="DO3" s="175" t="e">
        <v>#REF!</v>
      </c>
      <c r="DP3" s="175" t="e">
        <v>#REF!</v>
      </c>
      <c r="DQ3" s="175" t="e">
        <v>#REF!</v>
      </c>
      <c r="DR3" s="175" t="e">
        <v>#REF!</v>
      </c>
      <c r="DS3" s="175" t="e">
        <v>#REF!</v>
      </c>
      <c r="DT3" s="175" t="e">
        <v>#REF!</v>
      </c>
      <c r="DU3" s="175" t="e">
        <v>#REF!</v>
      </c>
      <c r="DV3" s="175" t="e">
        <v>#REF!</v>
      </c>
      <c r="DW3" s="175" t="e">
        <v>#REF!</v>
      </c>
      <c r="DX3" s="175" t="e">
        <v>#REF!</v>
      </c>
      <c r="DY3" s="193"/>
    </row>
    <row r="4" spans="1:129" ht="10.95" customHeight="1" x14ac:dyDescent="0.3">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95"/>
      <c r="AF4" s="177"/>
      <c r="AG4" s="177"/>
      <c r="AH4" s="177"/>
      <c r="AI4" s="177"/>
      <c r="AJ4" s="177"/>
      <c r="AK4" s="177"/>
      <c r="AL4" s="163"/>
      <c r="AM4" s="163"/>
      <c r="AN4" s="163"/>
      <c r="AO4" s="163"/>
      <c r="AP4" s="117"/>
      <c r="DH4" s="191">
        <v>2</v>
      </c>
      <c r="DI4" s="175" t="e">
        <v>#REF!</v>
      </c>
      <c r="DJ4" s="175" t="e">
        <v>#REF!</v>
      </c>
      <c r="DK4" s="175" t="e">
        <v>#REF!</v>
      </c>
      <c r="DL4" s="175" t="e">
        <v>#REF!</v>
      </c>
      <c r="DM4" s="175" t="e">
        <v>#REF!</v>
      </c>
      <c r="DN4" s="175" t="e">
        <v>#REF!</v>
      </c>
      <c r="DO4" s="175" t="e">
        <v>#REF!</v>
      </c>
      <c r="DP4" s="175" t="e">
        <v>#REF!</v>
      </c>
      <c r="DQ4" s="175" t="e">
        <v>#REF!</v>
      </c>
      <c r="DR4" s="175" t="e">
        <v>#REF!</v>
      </c>
      <c r="DS4" s="175" t="e">
        <v>#REF!</v>
      </c>
      <c r="DT4" s="175" t="e">
        <v>#REF!</v>
      </c>
      <c r="DU4" s="175" t="e">
        <v>#REF!</v>
      </c>
      <c r="DV4" s="175" t="e">
        <v>#REF!</v>
      </c>
      <c r="DW4" s="175" t="e">
        <v>#REF!</v>
      </c>
      <c r="DX4" s="175" t="e">
        <v>#REF!</v>
      </c>
      <c r="DY4" s="193"/>
    </row>
    <row r="5" spans="1:129" ht="10.95" customHeight="1" x14ac:dyDescent="0.3">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77"/>
      <c r="AG5" s="177"/>
      <c r="AH5" s="177"/>
      <c r="AI5" s="177"/>
      <c r="AJ5" s="177"/>
      <c r="AK5" s="177"/>
      <c r="AL5" s="163"/>
      <c r="AM5" s="163"/>
      <c r="AN5" s="163"/>
      <c r="AO5" s="163"/>
      <c r="AP5" s="117"/>
      <c r="DH5" s="191">
        <v>3</v>
      </c>
      <c r="DI5" s="175" t="e">
        <v>#REF!</v>
      </c>
      <c r="DJ5" s="175" t="e">
        <v>#REF!</v>
      </c>
      <c r="DK5" s="175" t="e">
        <v>#REF!</v>
      </c>
      <c r="DL5" s="175" t="e">
        <v>#REF!</v>
      </c>
      <c r="DM5" s="175" t="e">
        <v>#REF!</v>
      </c>
      <c r="DN5" s="175" t="e">
        <v>#REF!</v>
      </c>
      <c r="DO5" s="175" t="e">
        <v>#REF!</v>
      </c>
      <c r="DP5" s="175" t="e">
        <v>#REF!</v>
      </c>
      <c r="DQ5" s="175" t="e">
        <v>#REF!</v>
      </c>
      <c r="DR5" s="175" t="e">
        <v>#REF!</v>
      </c>
      <c r="DS5" s="175" t="e">
        <v>#REF!</v>
      </c>
      <c r="DT5" s="175" t="e">
        <v>#REF!</v>
      </c>
      <c r="DU5" s="175" t="e">
        <v>#REF!</v>
      </c>
      <c r="DV5" s="175" t="e">
        <v>#REF!</v>
      </c>
      <c r="DW5" s="175" t="e">
        <v>#REF!</v>
      </c>
      <c r="DX5" s="175" t="e">
        <v>#REF!</v>
      </c>
      <c r="DY5" s="193"/>
    </row>
    <row r="6" spans="1:129" ht="10.95" customHeight="1" x14ac:dyDescent="0.3">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77"/>
      <c r="AG6" s="177"/>
      <c r="AH6" s="177"/>
      <c r="AI6" s="177"/>
      <c r="AJ6" s="177"/>
      <c r="AK6" s="177"/>
      <c r="AL6" s="163"/>
      <c r="AM6" s="163"/>
      <c r="AN6" s="163"/>
      <c r="AO6" s="163"/>
      <c r="AP6" s="117"/>
      <c r="DH6" s="191">
        <v>4</v>
      </c>
      <c r="DI6" s="175" t="e">
        <v>#REF!</v>
      </c>
      <c r="DJ6" s="175" t="e">
        <v>#REF!</v>
      </c>
      <c r="DK6" s="175" t="e">
        <v>#REF!</v>
      </c>
      <c r="DL6" s="175" t="e">
        <v>#REF!</v>
      </c>
      <c r="DM6" s="175" t="e">
        <v>#REF!</v>
      </c>
      <c r="DN6" s="175" t="e">
        <v>#REF!</v>
      </c>
      <c r="DO6" s="175" t="e">
        <v>#REF!</v>
      </c>
      <c r="DP6" s="175" t="e">
        <v>#REF!</v>
      </c>
      <c r="DQ6" s="175" t="e">
        <v>#REF!</v>
      </c>
      <c r="DR6" s="175" t="e">
        <v>#REF!</v>
      </c>
      <c r="DS6" s="175" t="e">
        <v>#REF!</v>
      </c>
      <c r="DT6" s="175" t="e">
        <v>#REF!</v>
      </c>
      <c r="DU6" s="175" t="e">
        <v>#REF!</v>
      </c>
      <c r="DV6" s="175" t="e">
        <v>#REF!</v>
      </c>
      <c r="DW6" s="175" t="e">
        <v>#REF!</v>
      </c>
      <c r="DX6" s="175" t="e">
        <v>#REF!</v>
      </c>
      <c r="DY6" s="193"/>
    </row>
    <row r="7" spans="1:129" ht="10.95" customHeight="1" x14ac:dyDescent="0.3">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77"/>
      <c r="AG7" s="177"/>
      <c r="AH7" s="177"/>
      <c r="AI7" s="177"/>
      <c r="AJ7" s="177"/>
      <c r="AK7" s="177"/>
      <c r="AL7" s="163"/>
      <c r="AM7" s="163"/>
      <c r="AN7" s="163"/>
      <c r="AO7" s="163"/>
      <c r="AP7" s="117"/>
      <c r="DH7" s="191">
        <v>5</v>
      </c>
      <c r="DI7" s="175" t="e">
        <v>#REF!</v>
      </c>
      <c r="DJ7" s="175" t="e">
        <v>#REF!</v>
      </c>
      <c r="DK7" s="175" t="e">
        <v>#REF!</v>
      </c>
      <c r="DL7" s="175" t="e">
        <v>#REF!</v>
      </c>
      <c r="DM7" s="175" t="e">
        <v>#REF!</v>
      </c>
      <c r="DN7" s="175" t="e">
        <v>#REF!</v>
      </c>
      <c r="DO7" s="175" t="e">
        <v>#REF!</v>
      </c>
      <c r="DP7" s="175" t="e">
        <v>#REF!</v>
      </c>
      <c r="DQ7" s="175" t="e">
        <v>#REF!</v>
      </c>
      <c r="DR7" s="175" t="e">
        <v>#REF!</v>
      </c>
      <c r="DS7" s="175" t="e">
        <v>#REF!</v>
      </c>
      <c r="DT7" s="175" t="e">
        <v>#REF!</v>
      </c>
      <c r="DU7" s="175" t="e">
        <v>#REF!</v>
      </c>
      <c r="DV7" s="175" t="e">
        <v>#REF!</v>
      </c>
      <c r="DW7" s="175" t="e">
        <v>#REF!</v>
      </c>
      <c r="DX7" s="175" t="e">
        <v>#REF!</v>
      </c>
      <c r="DY7" s="193"/>
    </row>
    <row r="8" spans="1:129" ht="10.95" customHeight="1" x14ac:dyDescent="0.3">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77"/>
      <c r="AG8" s="177"/>
      <c r="AH8" s="177"/>
      <c r="AI8" s="177"/>
      <c r="AJ8" s="177"/>
      <c r="AK8" s="177"/>
      <c r="AL8" s="163"/>
      <c r="AM8" s="163"/>
      <c r="AN8" s="163"/>
      <c r="AO8" s="163"/>
      <c r="AP8" s="117"/>
      <c r="DH8" s="191">
        <v>6</v>
      </c>
      <c r="DI8" s="175" t="e">
        <v>#REF!</v>
      </c>
      <c r="DJ8" s="175" t="e">
        <v>#REF!</v>
      </c>
      <c r="DK8" s="175" t="e">
        <v>#REF!</v>
      </c>
      <c r="DL8" s="175" t="e">
        <v>#REF!</v>
      </c>
      <c r="DM8" s="175" t="e">
        <v>#REF!</v>
      </c>
      <c r="DN8" s="175" t="e">
        <v>#REF!</v>
      </c>
      <c r="DO8" s="175" t="e">
        <v>#REF!</v>
      </c>
      <c r="DP8" s="175" t="e">
        <v>#REF!</v>
      </c>
      <c r="DQ8" s="175" t="e">
        <v>#REF!</v>
      </c>
      <c r="DR8" s="175" t="e">
        <v>#REF!</v>
      </c>
      <c r="DS8" s="175" t="e">
        <v>#REF!</v>
      </c>
      <c r="DT8" s="175" t="e">
        <v>#REF!</v>
      </c>
      <c r="DU8" s="175" t="e">
        <v>#REF!</v>
      </c>
      <c r="DV8" s="175" t="e">
        <v>#REF!</v>
      </c>
      <c r="DW8" s="175" t="e">
        <v>#REF!</v>
      </c>
      <c r="DX8" s="175" t="e">
        <v>#REF!</v>
      </c>
      <c r="DY8" s="193"/>
    </row>
    <row r="9" spans="1:129" ht="10.95" customHeight="1" x14ac:dyDescent="0.3">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77"/>
      <c r="AG9" s="177"/>
      <c r="AH9" s="177"/>
      <c r="AI9" s="177"/>
      <c r="AJ9" s="177"/>
      <c r="AK9" s="177"/>
      <c r="AL9" s="163"/>
      <c r="AM9" s="163"/>
      <c r="AN9" s="163"/>
      <c r="AO9" s="163"/>
      <c r="AP9" s="117"/>
      <c r="DH9" s="191">
        <v>7</v>
      </c>
      <c r="DI9" s="175" t="e">
        <v>#REF!</v>
      </c>
      <c r="DJ9" s="175" t="e">
        <v>#REF!</v>
      </c>
      <c r="DK9" s="175" t="e">
        <v>#REF!</v>
      </c>
      <c r="DL9" s="175" t="e">
        <v>#REF!</v>
      </c>
      <c r="DM9" s="175" t="e">
        <v>#REF!</v>
      </c>
      <c r="DN9" s="175" t="e">
        <v>#REF!</v>
      </c>
      <c r="DO9" s="175" t="e">
        <v>#REF!</v>
      </c>
      <c r="DP9" s="175" t="e">
        <v>#REF!</v>
      </c>
      <c r="DQ9" s="175" t="e">
        <v>#REF!</v>
      </c>
      <c r="DR9" s="175" t="e">
        <v>#REF!</v>
      </c>
      <c r="DS9" s="175" t="e">
        <v>#REF!</v>
      </c>
      <c r="DT9" s="175" t="e">
        <v>#REF!</v>
      </c>
      <c r="DU9" s="175" t="e">
        <v>#REF!</v>
      </c>
      <c r="DV9" s="175" t="e">
        <v>#REF!</v>
      </c>
      <c r="DW9" s="175" t="e">
        <v>#REF!</v>
      </c>
      <c r="DX9" s="175" t="e">
        <v>#REF!</v>
      </c>
      <c r="DY9" s="193"/>
    </row>
    <row r="10" spans="1:129" ht="10.95" customHeight="1" x14ac:dyDescent="0.3">
      <c r="A10" s="186"/>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77"/>
      <c r="AG10" s="177"/>
      <c r="AH10" s="177"/>
      <c r="AI10" s="177"/>
      <c r="AJ10" s="177"/>
      <c r="AK10" s="177"/>
      <c r="AL10" s="163"/>
      <c r="AM10" s="163"/>
      <c r="AN10" s="163"/>
      <c r="AO10" s="163"/>
      <c r="AP10" s="117"/>
      <c r="DH10" s="191">
        <v>8</v>
      </c>
      <c r="DI10" s="175" t="e">
        <v>#REF!</v>
      </c>
      <c r="DJ10" s="175" t="e">
        <v>#REF!</v>
      </c>
      <c r="DK10" s="175" t="e">
        <v>#REF!</v>
      </c>
      <c r="DL10" s="175" t="e">
        <v>#REF!</v>
      </c>
      <c r="DM10" s="175" t="e">
        <v>#REF!</v>
      </c>
      <c r="DN10" s="175" t="e">
        <v>#REF!</v>
      </c>
      <c r="DO10" s="175" t="e">
        <v>#REF!</v>
      </c>
      <c r="DP10" s="175" t="e">
        <v>#REF!</v>
      </c>
      <c r="DQ10" s="175" t="e">
        <v>#REF!</v>
      </c>
      <c r="DR10" s="175" t="e">
        <v>#REF!</v>
      </c>
      <c r="DS10" s="175" t="e">
        <v>#REF!</v>
      </c>
      <c r="DT10" s="175" t="e">
        <v>#REF!</v>
      </c>
      <c r="DU10" s="175" t="e">
        <v>#REF!</v>
      </c>
      <c r="DV10" s="175" t="e">
        <v>#REF!</v>
      </c>
      <c r="DW10" s="175" t="e">
        <v>#REF!</v>
      </c>
      <c r="DX10" s="175" t="e">
        <v>#REF!</v>
      </c>
      <c r="DY10" s="193"/>
    </row>
    <row r="11" spans="1:129" ht="10.95" customHeight="1" x14ac:dyDescent="0.3">
      <c r="A11" s="186"/>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77"/>
      <c r="AG11" s="177"/>
      <c r="AH11" s="177"/>
      <c r="AI11" s="177"/>
      <c r="AJ11" s="177"/>
      <c r="AK11" s="177"/>
      <c r="AL11" s="163"/>
      <c r="AM11" s="163"/>
      <c r="AN11" s="163"/>
      <c r="AO11" s="163"/>
      <c r="AP11" s="117"/>
      <c r="DH11" s="191">
        <v>9</v>
      </c>
      <c r="DI11" s="175" t="e">
        <v>#REF!</v>
      </c>
      <c r="DJ11" s="175" t="e">
        <v>#REF!</v>
      </c>
      <c r="DK11" s="175" t="e">
        <v>#REF!</v>
      </c>
      <c r="DL11" s="175" t="e">
        <v>#REF!</v>
      </c>
      <c r="DM11" s="175" t="e">
        <v>#REF!</v>
      </c>
      <c r="DN11" s="175" t="e">
        <v>#REF!</v>
      </c>
      <c r="DO11" s="175" t="e">
        <v>#REF!</v>
      </c>
      <c r="DP11" s="175" t="e">
        <v>#REF!</v>
      </c>
      <c r="DQ11" s="175" t="e">
        <v>#REF!</v>
      </c>
      <c r="DR11" s="175" t="e">
        <v>#REF!</v>
      </c>
      <c r="DS11" s="175" t="e">
        <v>#REF!</v>
      </c>
      <c r="DT11" s="175" t="e">
        <v>#REF!</v>
      </c>
      <c r="DU11" s="175" t="e">
        <v>#REF!</v>
      </c>
      <c r="DV11" s="175" t="e">
        <v>#REF!</v>
      </c>
      <c r="DW11" s="175" t="e">
        <v>#REF!</v>
      </c>
      <c r="DX11" s="175" t="e">
        <v>#REF!</v>
      </c>
      <c r="DY11" s="193"/>
    </row>
    <row r="12" spans="1:129" ht="10.95" customHeight="1" x14ac:dyDescent="0.3">
      <c r="A12" s="186"/>
      <c r="B12" s="186"/>
      <c r="C12" s="186"/>
      <c r="D12" s="186"/>
      <c r="E12" s="186"/>
      <c r="F12" s="186"/>
      <c r="G12" s="186"/>
      <c r="H12" s="186"/>
      <c r="I12" s="186"/>
      <c r="J12" s="186"/>
      <c r="K12" s="186"/>
      <c r="L12" s="186"/>
      <c r="M12" s="194"/>
      <c r="N12" s="186"/>
      <c r="O12" s="186"/>
      <c r="P12" s="186"/>
      <c r="Q12" s="186"/>
      <c r="R12" s="186"/>
      <c r="S12" s="186"/>
      <c r="T12" s="186"/>
      <c r="U12" s="186"/>
      <c r="V12" s="186"/>
      <c r="W12" s="186"/>
      <c r="X12" s="186"/>
      <c r="Y12" s="186"/>
      <c r="Z12" s="194"/>
      <c r="AA12" s="186"/>
      <c r="AB12" s="186"/>
      <c r="AC12" s="194"/>
      <c r="AD12" s="194"/>
      <c r="AE12" s="194"/>
      <c r="AF12" s="180"/>
      <c r="AG12" s="180"/>
      <c r="AH12" s="180"/>
      <c r="AI12" s="177"/>
      <c r="AJ12" s="177"/>
      <c r="AK12" s="177"/>
      <c r="AL12" s="163"/>
      <c r="AM12" s="163"/>
      <c r="AN12" s="163"/>
      <c r="AO12" s="163"/>
      <c r="AP12" s="117"/>
      <c r="DH12" s="191">
        <v>10</v>
      </c>
      <c r="DI12" s="175" t="e">
        <v>#REF!</v>
      </c>
      <c r="DJ12" s="175" t="e">
        <v>#REF!</v>
      </c>
      <c r="DK12" s="175" t="e">
        <v>#REF!</v>
      </c>
      <c r="DL12" s="175" t="e">
        <v>#REF!</v>
      </c>
      <c r="DM12" s="175" t="e">
        <v>#REF!</v>
      </c>
      <c r="DN12" s="175" t="e">
        <v>#REF!</v>
      </c>
      <c r="DO12" s="175" t="e">
        <v>#REF!</v>
      </c>
      <c r="DP12" s="175" t="e">
        <v>#REF!</v>
      </c>
      <c r="DQ12" s="175" t="e">
        <v>#REF!</v>
      </c>
      <c r="DR12" s="175" t="e">
        <v>#REF!</v>
      </c>
      <c r="DS12" s="175" t="e">
        <v>#REF!</v>
      </c>
      <c r="DT12" s="175" t="e">
        <v>#REF!</v>
      </c>
      <c r="DU12" s="175" t="e">
        <v>#REF!</v>
      </c>
      <c r="DV12" s="175" t="e">
        <v>#REF!</v>
      </c>
      <c r="DW12" s="175" t="e">
        <v>#REF!</v>
      </c>
      <c r="DX12" s="175" t="e">
        <v>#REF!</v>
      </c>
      <c r="DY12" s="193"/>
    </row>
    <row r="13" spans="1:129" ht="10.95" customHeight="1" x14ac:dyDescent="0.3">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4"/>
      <c r="AD13" s="194"/>
      <c r="AE13" s="194"/>
      <c r="AF13" s="180"/>
      <c r="AG13" s="180"/>
      <c r="AH13" s="180"/>
      <c r="AI13" s="177"/>
      <c r="AJ13" s="177"/>
      <c r="AK13" s="177"/>
      <c r="AL13" s="163"/>
      <c r="AM13" s="163"/>
      <c r="AN13" s="163"/>
      <c r="AO13" s="163"/>
      <c r="AP13" s="117"/>
      <c r="DH13" s="191">
        <v>11</v>
      </c>
      <c r="DI13" s="175" t="e">
        <v>#REF!</v>
      </c>
      <c r="DJ13" s="175" t="e">
        <v>#REF!</v>
      </c>
      <c r="DK13" s="175" t="e">
        <v>#REF!</v>
      </c>
      <c r="DL13" s="175" t="e">
        <v>#REF!</v>
      </c>
      <c r="DM13" s="175" t="e">
        <v>#REF!</v>
      </c>
      <c r="DN13" s="175" t="e">
        <v>#REF!</v>
      </c>
      <c r="DO13" s="175" t="e">
        <v>#REF!</v>
      </c>
      <c r="DP13" s="175" t="e">
        <v>#REF!</v>
      </c>
      <c r="DQ13" s="175" t="e">
        <v>#REF!</v>
      </c>
      <c r="DR13" s="175" t="e">
        <v>#REF!</v>
      </c>
      <c r="DS13" s="175" t="e">
        <v>#REF!</v>
      </c>
      <c r="DT13" s="175" t="e">
        <v>#REF!</v>
      </c>
      <c r="DU13" s="175" t="e">
        <v>#REF!</v>
      </c>
      <c r="DV13" s="175" t="e">
        <v>#REF!</v>
      </c>
      <c r="DW13" s="175" t="e">
        <v>#REF!</v>
      </c>
      <c r="DX13" s="175" t="e">
        <v>#REF!</v>
      </c>
      <c r="DY13" s="193"/>
    </row>
    <row r="14" spans="1:129" ht="10.95" customHeight="1" x14ac:dyDescent="0.3">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77"/>
      <c r="AG14" s="177"/>
      <c r="AH14" s="177"/>
      <c r="AI14" s="177"/>
      <c r="AJ14" s="177"/>
      <c r="AK14" s="177"/>
      <c r="AL14" s="163"/>
      <c r="AM14" s="163"/>
      <c r="AN14" s="163"/>
      <c r="AO14" s="163"/>
      <c r="AP14" s="117"/>
      <c r="DH14" s="191">
        <v>12</v>
      </c>
      <c r="DI14" s="175" t="e">
        <v>#REF!</v>
      </c>
      <c r="DJ14" s="175" t="e">
        <v>#REF!</v>
      </c>
      <c r="DK14" s="175" t="e">
        <v>#REF!</v>
      </c>
      <c r="DL14" s="175" t="e">
        <v>#REF!</v>
      </c>
      <c r="DM14" s="175" t="e">
        <v>#REF!</v>
      </c>
      <c r="DN14" s="175" t="e">
        <v>#REF!</v>
      </c>
      <c r="DO14" s="175" t="e">
        <v>#REF!</v>
      </c>
      <c r="DP14" s="175" t="e">
        <v>#REF!</v>
      </c>
      <c r="DQ14" s="175" t="e">
        <v>#REF!</v>
      </c>
      <c r="DR14" s="175" t="e">
        <v>#REF!</v>
      </c>
      <c r="DS14" s="175" t="e">
        <v>#REF!</v>
      </c>
      <c r="DT14" s="175" t="e">
        <v>#REF!</v>
      </c>
      <c r="DU14" s="175" t="e">
        <v>#REF!</v>
      </c>
      <c r="DV14" s="175" t="e">
        <v>#REF!</v>
      </c>
      <c r="DW14" s="175" t="e">
        <v>#REF!</v>
      </c>
      <c r="DX14" s="175" t="e">
        <v>#REF!</v>
      </c>
      <c r="DY14" s="193"/>
    </row>
    <row r="15" spans="1:129" ht="10.95" customHeight="1" x14ac:dyDescent="0.3">
      <c r="A15" s="186"/>
      <c r="B15" s="186"/>
      <c r="C15" s="186"/>
      <c r="D15" s="186"/>
      <c r="E15" s="186"/>
      <c r="F15" s="186"/>
      <c r="G15" s="186"/>
      <c r="H15" s="186"/>
      <c r="I15" s="194"/>
      <c r="J15" s="186"/>
      <c r="K15" s="186"/>
      <c r="L15" s="186"/>
      <c r="M15" s="186"/>
      <c r="N15" s="186"/>
      <c r="O15" s="186"/>
      <c r="P15" s="186"/>
      <c r="Q15" s="186"/>
      <c r="R15" s="186"/>
      <c r="S15" s="186"/>
      <c r="T15" s="186"/>
      <c r="U15" s="186"/>
      <c r="V15" s="186"/>
      <c r="W15" s="194"/>
      <c r="X15" s="186"/>
      <c r="Y15" s="186"/>
      <c r="Z15" s="186"/>
      <c r="AA15" s="186"/>
      <c r="AB15" s="186"/>
      <c r="AC15" s="186"/>
      <c r="AD15" s="186"/>
      <c r="AE15" s="186"/>
      <c r="AF15" s="177"/>
      <c r="AG15" s="177"/>
      <c r="AH15" s="177"/>
      <c r="AI15" s="180"/>
      <c r="AJ15" s="177"/>
      <c r="AK15" s="177"/>
      <c r="AL15" s="163"/>
      <c r="AM15" s="163"/>
      <c r="AN15" s="163"/>
      <c r="AO15" s="163"/>
      <c r="AP15" s="117"/>
      <c r="DH15" s="191">
        <v>13</v>
      </c>
      <c r="DI15" s="175" t="e">
        <v>#REF!</v>
      </c>
      <c r="DJ15" s="175" t="e">
        <v>#REF!</v>
      </c>
      <c r="DK15" s="175" t="e">
        <v>#REF!</v>
      </c>
      <c r="DL15" s="175" t="e">
        <v>#REF!</v>
      </c>
      <c r="DM15" s="175" t="e">
        <v>#REF!</v>
      </c>
      <c r="DN15" s="175" t="e">
        <v>#REF!</v>
      </c>
      <c r="DO15" s="175" t="e">
        <v>#REF!</v>
      </c>
      <c r="DP15" s="175" t="e">
        <v>#REF!</v>
      </c>
      <c r="DQ15" s="175" t="e">
        <v>#REF!</v>
      </c>
      <c r="DR15" s="175" t="e">
        <v>#REF!</v>
      </c>
      <c r="DS15" s="175" t="e">
        <v>#REF!</v>
      </c>
      <c r="DT15" s="175" t="e">
        <v>#REF!</v>
      </c>
      <c r="DU15" s="175" t="e">
        <v>#REF!</v>
      </c>
      <c r="DV15" s="175" t="e">
        <v>#REF!</v>
      </c>
      <c r="DW15" s="175" t="e">
        <v>#REF!</v>
      </c>
      <c r="DX15" s="175" t="e">
        <v>#REF!</v>
      </c>
      <c r="DY15" s="193"/>
    </row>
    <row r="16" spans="1:129" ht="10.95" customHeight="1" x14ac:dyDescent="0.3">
      <c r="A16" s="186"/>
      <c r="B16" s="186"/>
      <c r="C16" s="186"/>
      <c r="D16" s="186"/>
      <c r="E16" s="186"/>
      <c r="F16" s="186"/>
      <c r="G16" s="186"/>
      <c r="H16" s="194"/>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77"/>
      <c r="AG16" s="177"/>
      <c r="AH16" s="177"/>
      <c r="AI16" s="177"/>
      <c r="AJ16" s="177"/>
      <c r="AK16" s="177"/>
      <c r="AL16" s="163"/>
      <c r="AM16" s="163"/>
      <c r="AN16" s="163"/>
      <c r="AO16" s="163"/>
      <c r="AP16" s="117"/>
      <c r="DH16" s="191">
        <v>14</v>
      </c>
      <c r="DI16" s="175" t="e">
        <v>#REF!</v>
      </c>
      <c r="DJ16" s="175" t="e">
        <v>#REF!</v>
      </c>
      <c r="DK16" s="175" t="e">
        <v>#REF!</v>
      </c>
      <c r="DL16" s="175" t="e">
        <v>#REF!</v>
      </c>
      <c r="DM16" s="175" t="e">
        <v>#REF!</v>
      </c>
      <c r="DN16" s="175" t="e">
        <v>#REF!</v>
      </c>
      <c r="DO16" s="175" t="e">
        <v>#REF!</v>
      </c>
      <c r="DP16" s="175" t="e">
        <v>#REF!</v>
      </c>
      <c r="DQ16" s="175" t="e">
        <v>#REF!</v>
      </c>
      <c r="DR16" s="175" t="e">
        <v>#REF!</v>
      </c>
      <c r="DS16" s="175" t="e">
        <v>#REF!</v>
      </c>
      <c r="DT16" s="175" t="e">
        <v>#REF!</v>
      </c>
      <c r="DU16" s="175" t="e">
        <v>#REF!</v>
      </c>
      <c r="DV16" s="175" t="e">
        <v>#REF!</v>
      </c>
      <c r="DW16" s="175" t="e">
        <v>#REF!</v>
      </c>
      <c r="DX16" s="175" t="e">
        <v>#REF!</v>
      </c>
      <c r="DY16" s="193"/>
    </row>
    <row r="17" spans="1:141" ht="10.95" customHeight="1" x14ac:dyDescent="0.3">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77"/>
      <c r="AG17" s="177"/>
      <c r="AH17" s="177"/>
      <c r="AI17" s="177"/>
      <c r="AJ17" s="177"/>
      <c r="AK17" s="177"/>
      <c r="AL17" s="163"/>
      <c r="AM17" s="163"/>
      <c r="AN17" s="163"/>
      <c r="AO17" s="163"/>
      <c r="AP17" s="117"/>
      <c r="DH17" s="191">
        <v>15</v>
      </c>
      <c r="DI17" s="175" t="e">
        <v>#REF!</v>
      </c>
      <c r="DJ17" s="175" t="e">
        <v>#REF!</v>
      </c>
      <c r="DK17" s="175" t="e">
        <v>#REF!</v>
      </c>
      <c r="DL17" s="175" t="e">
        <v>#REF!</v>
      </c>
      <c r="DM17" s="175" t="e">
        <v>#REF!</v>
      </c>
      <c r="DN17" s="175" t="e">
        <v>#REF!</v>
      </c>
      <c r="DO17" s="175" t="e">
        <v>#REF!</v>
      </c>
      <c r="DP17" s="175" t="e">
        <v>#REF!</v>
      </c>
      <c r="DQ17" s="175" t="e">
        <v>#REF!</v>
      </c>
      <c r="DR17" s="175" t="e">
        <v>#REF!</v>
      </c>
      <c r="DS17" s="175" t="e">
        <v>#REF!</v>
      </c>
      <c r="DT17" s="175" t="e">
        <v>#REF!</v>
      </c>
      <c r="DU17" s="175" t="e">
        <v>#REF!</v>
      </c>
      <c r="DV17" s="175" t="e">
        <v>#REF!</v>
      </c>
      <c r="DW17" s="175" t="e">
        <v>#REF!</v>
      </c>
      <c r="DX17" s="175" t="e">
        <v>#REF!</v>
      </c>
      <c r="DY17" s="193"/>
    </row>
    <row r="18" spans="1:141" ht="10.95" customHeight="1" x14ac:dyDescent="0.3">
      <c r="A18" s="186"/>
      <c r="B18" s="186"/>
      <c r="C18" s="186"/>
      <c r="D18" s="186"/>
      <c r="E18" s="186"/>
      <c r="F18" s="186"/>
      <c r="G18" s="186"/>
      <c r="H18" s="186"/>
      <c r="I18" s="186"/>
      <c r="J18" s="186"/>
      <c r="K18" s="186"/>
      <c r="L18" s="186"/>
      <c r="M18" s="186"/>
      <c r="N18" s="186"/>
      <c r="O18" s="186"/>
      <c r="P18" s="186"/>
      <c r="Q18" s="186"/>
      <c r="R18" s="186"/>
      <c r="S18" s="186"/>
      <c r="T18" s="186"/>
      <c r="U18" s="186"/>
      <c r="V18" s="186"/>
      <c r="W18" s="194"/>
      <c r="X18" s="186"/>
      <c r="Y18" s="186"/>
      <c r="Z18" s="194"/>
      <c r="AA18" s="186"/>
      <c r="AB18" s="186"/>
      <c r="AC18" s="186"/>
      <c r="AD18" s="186"/>
      <c r="AE18" s="186"/>
      <c r="AF18" s="177"/>
      <c r="AG18" s="177"/>
      <c r="AH18" s="177"/>
      <c r="AI18" s="177"/>
      <c r="AJ18" s="177"/>
      <c r="AK18" s="177"/>
      <c r="AL18" s="163"/>
      <c r="AM18" s="163"/>
      <c r="AN18" s="163"/>
      <c r="AO18" s="163"/>
      <c r="AP18" s="117"/>
      <c r="AQ18" s="212" t="s">
        <v>739</v>
      </c>
      <c r="AT18" s="212" t="s">
        <v>740</v>
      </c>
      <c r="DH18" s="191">
        <v>16</v>
      </c>
      <c r="DI18" s="175" t="e">
        <v>#REF!</v>
      </c>
      <c r="DJ18" s="175" t="e">
        <v>#REF!</v>
      </c>
      <c r="DK18" s="175" t="e">
        <v>#REF!</v>
      </c>
      <c r="DL18" s="175" t="e">
        <v>#REF!</v>
      </c>
      <c r="DM18" s="175" t="e">
        <v>#REF!</v>
      </c>
      <c r="DN18" s="175" t="e">
        <v>#REF!</v>
      </c>
      <c r="DO18" s="175" t="e">
        <v>#REF!</v>
      </c>
      <c r="DP18" s="175" t="e">
        <v>#REF!</v>
      </c>
      <c r="DQ18" s="175" t="e">
        <v>#REF!</v>
      </c>
      <c r="DR18" s="175" t="e">
        <v>#REF!</v>
      </c>
      <c r="DS18" s="175" t="e">
        <v>#REF!</v>
      </c>
      <c r="DT18" s="175" t="e">
        <v>#REF!</v>
      </c>
      <c r="DU18" s="175" t="e">
        <v>#REF!</v>
      </c>
      <c r="DV18" s="175" t="e">
        <v>#REF!</v>
      </c>
      <c r="DW18" s="175" t="e">
        <v>#REF!</v>
      </c>
      <c r="DX18" s="175" t="e">
        <v>#REF!</v>
      </c>
      <c r="DY18" s="193"/>
    </row>
    <row r="19" spans="1:141" ht="10.95" customHeight="1" x14ac:dyDescent="0.3">
      <c r="A19" s="186"/>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77"/>
      <c r="AG19" s="177"/>
      <c r="AH19" s="177"/>
      <c r="AI19" s="177"/>
      <c r="AJ19" s="177"/>
      <c r="AK19" s="177"/>
      <c r="AL19" s="163"/>
      <c r="AM19" s="163"/>
      <c r="AN19" s="163"/>
      <c r="AO19" s="163"/>
      <c r="AP19" s="117"/>
      <c r="DH19" s="191">
        <v>17</v>
      </c>
      <c r="DI19" s="175" t="e">
        <v>#REF!</v>
      </c>
      <c r="DJ19" s="175" t="e">
        <v>#REF!</v>
      </c>
      <c r="DK19" s="175" t="e">
        <v>#REF!</v>
      </c>
      <c r="DL19" s="175" t="e">
        <v>#REF!</v>
      </c>
      <c r="DM19" s="175" t="e">
        <v>#REF!</v>
      </c>
      <c r="DN19" s="175" t="e">
        <v>#REF!</v>
      </c>
      <c r="DO19" s="175" t="e">
        <v>#REF!</v>
      </c>
      <c r="DP19" s="175" t="e">
        <v>#REF!</v>
      </c>
      <c r="DQ19" s="175" t="e">
        <v>#REF!</v>
      </c>
      <c r="DR19" s="175" t="e">
        <v>#REF!</v>
      </c>
      <c r="DS19" s="175" t="e">
        <v>#REF!</v>
      </c>
      <c r="DT19" s="175" t="e">
        <v>#REF!</v>
      </c>
      <c r="DU19" s="175" t="e">
        <v>#REF!</v>
      </c>
      <c r="DV19" s="175" t="e">
        <v>#REF!</v>
      </c>
      <c r="DW19" s="175" t="e">
        <v>#REF!</v>
      </c>
      <c r="DX19" s="175" t="e">
        <v>#REF!</v>
      </c>
      <c r="DY19" s="193"/>
    </row>
    <row r="20" spans="1:141" ht="10.95" customHeight="1" x14ac:dyDescent="0.3">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77"/>
      <c r="AG20" s="177"/>
      <c r="AH20" s="177"/>
      <c r="AI20" s="177"/>
      <c r="AJ20" s="177"/>
      <c r="AK20" s="177"/>
      <c r="AL20" s="163"/>
      <c r="AM20" s="163"/>
      <c r="AN20" s="163"/>
      <c r="AO20" s="163"/>
      <c r="AP20" s="117"/>
      <c r="DH20" s="191">
        <v>18</v>
      </c>
      <c r="DI20" s="175" t="e">
        <v>#REF!</v>
      </c>
      <c r="DJ20" s="175" t="e">
        <v>#REF!</v>
      </c>
      <c r="DK20" s="175" t="e">
        <v>#REF!</v>
      </c>
      <c r="DL20" s="175" t="e">
        <v>#REF!</v>
      </c>
      <c r="DM20" s="175" t="e">
        <v>#REF!</v>
      </c>
      <c r="DN20" s="175" t="e">
        <v>#REF!</v>
      </c>
      <c r="DO20" s="175" t="e">
        <v>#REF!</v>
      </c>
      <c r="DP20" s="175" t="e">
        <v>#REF!</v>
      </c>
      <c r="DQ20" s="175" t="e">
        <v>#REF!</v>
      </c>
      <c r="DR20" s="175" t="e">
        <v>#REF!</v>
      </c>
      <c r="DS20" s="175" t="e">
        <v>#REF!</v>
      </c>
      <c r="DT20" s="175" t="e">
        <v>#REF!</v>
      </c>
      <c r="DU20" s="175" t="e">
        <v>#REF!</v>
      </c>
      <c r="DV20" s="175" t="e">
        <v>#REF!</v>
      </c>
      <c r="DW20" s="175" t="e">
        <v>#REF!</v>
      </c>
      <c r="DX20" s="175" t="e">
        <v>#REF!</v>
      </c>
      <c r="DY20" s="193"/>
    </row>
    <row r="21" spans="1:141" ht="10.95" customHeight="1" x14ac:dyDescent="0.3">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77"/>
      <c r="AG21" s="177"/>
      <c r="AH21" s="177"/>
      <c r="AI21" s="177"/>
      <c r="AJ21" s="177"/>
      <c r="AK21" s="177"/>
      <c r="AL21" s="163"/>
      <c r="AM21" s="163"/>
      <c r="AN21" s="163"/>
      <c r="AO21" s="163"/>
      <c r="AP21" s="117"/>
      <c r="DH21" s="191">
        <v>19</v>
      </c>
      <c r="DI21" s="175" t="e">
        <v>#REF!</v>
      </c>
      <c r="DJ21" s="175" t="e">
        <v>#REF!</v>
      </c>
      <c r="DK21" s="175" t="e">
        <v>#REF!</v>
      </c>
      <c r="DL21" s="175" t="e">
        <v>#REF!</v>
      </c>
      <c r="DM21" s="175" t="e">
        <v>#REF!</v>
      </c>
      <c r="DN21" s="175" t="e">
        <v>#REF!</v>
      </c>
      <c r="DO21" s="175" t="e">
        <v>#REF!</v>
      </c>
      <c r="DP21" s="175" t="e">
        <v>#REF!</v>
      </c>
      <c r="DQ21" s="175" t="e">
        <v>#REF!</v>
      </c>
      <c r="DR21" s="175" t="e">
        <v>#REF!</v>
      </c>
      <c r="DS21" s="175" t="e">
        <v>#REF!</v>
      </c>
      <c r="DT21" s="175" t="e">
        <v>#REF!</v>
      </c>
      <c r="DU21" s="175" t="e">
        <v>#REF!</v>
      </c>
      <c r="DV21" s="175" t="e">
        <v>#REF!</v>
      </c>
      <c r="DW21" s="175" t="e">
        <v>#REF!</v>
      </c>
      <c r="DX21" s="175" t="e">
        <v>#REF!</v>
      </c>
      <c r="DY21" s="193"/>
    </row>
    <row r="22" spans="1:141" ht="10.95" customHeight="1" x14ac:dyDescent="0.3">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77"/>
      <c r="AG22" s="177"/>
      <c r="AH22" s="177"/>
      <c r="AI22" s="177"/>
      <c r="AJ22" s="177"/>
      <c r="AK22" s="177"/>
      <c r="AL22" s="163"/>
      <c r="AM22" s="163"/>
      <c r="AN22" s="163"/>
      <c r="AO22" s="163"/>
      <c r="AP22" s="117"/>
      <c r="DH22" s="191">
        <v>20</v>
      </c>
      <c r="DI22" s="175" t="e">
        <v>#REF!</v>
      </c>
      <c r="DJ22" s="175" t="e">
        <v>#REF!</v>
      </c>
      <c r="DK22" s="175" t="e">
        <v>#REF!</v>
      </c>
      <c r="DL22" s="175" t="e">
        <v>#REF!</v>
      </c>
      <c r="DM22" s="175" t="e">
        <v>#REF!</v>
      </c>
      <c r="DN22" s="175" t="e">
        <v>#REF!</v>
      </c>
      <c r="DO22" s="175" t="e">
        <v>#REF!</v>
      </c>
      <c r="DP22" s="175" t="e">
        <v>#REF!</v>
      </c>
      <c r="DQ22" s="175" t="e">
        <v>#REF!</v>
      </c>
      <c r="DR22" s="175" t="e">
        <v>#REF!</v>
      </c>
      <c r="DS22" s="175" t="e">
        <v>#REF!</v>
      </c>
      <c r="DT22" s="175" t="e">
        <v>#REF!</v>
      </c>
      <c r="DU22" s="175" t="e">
        <v>#REF!</v>
      </c>
      <c r="DV22" s="175" t="e">
        <v>#REF!</v>
      </c>
      <c r="DW22" s="175" t="e">
        <v>#REF!</v>
      </c>
      <c r="DX22" s="175" t="e">
        <v>#REF!</v>
      </c>
      <c r="DY22" s="193"/>
    </row>
    <row r="23" spans="1:141" ht="10.95" customHeight="1" x14ac:dyDescent="0.3">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77"/>
      <c r="AG23" s="177"/>
      <c r="AH23" s="177"/>
      <c r="AI23" s="177"/>
      <c r="AJ23" s="177"/>
      <c r="AK23" s="177"/>
      <c r="AL23" s="163"/>
      <c r="AM23" s="163"/>
      <c r="AN23" s="163"/>
      <c r="AO23" s="163"/>
      <c r="AP23" s="117"/>
      <c r="AU23" s="212" t="s">
        <v>743</v>
      </c>
      <c r="DH23" s="191">
        <v>21</v>
      </c>
      <c r="DI23" s="175" t="e">
        <v>#REF!</v>
      </c>
      <c r="DJ23" s="175" t="e">
        <v>#REF!</v>
      </c>
      <c r="DK23" s="175" t="e">
        <v>#REF!</v>
      </c>
      <c r="DL23" s="175" t="e">
        <v>#REF!</v>
      </c>
      <c r="DM23" s="175" t="e">
        <v>#REF!</v>
      </c>
      <c r="DN23" s="175" t="e">
        <v>#REF!</v>
      </c>
      <c r="DO23" s="175" t="e">
        <v>#REF!</v>
      </c>
      <c r="DP23" s="175" t="e">
        <v>#REF!</v>
      </c>
      <c r="DQ23" s="175" t="e">
        <v>#REF!</v>
      </c>
      <c r="DR23" s="175" t="e">
        <v>#REF!</v>
      </c>
      <c r="DS23" s="175" t="e">
        <v>#REF!</v>
      </c>
      <c r="DT23" s="175" t="e">
        <v>#REF!</v>
      </c>
      <c r="DU23" s="175" t="e">
        <v>#REF!</v>
      </c>
      <c r="DV23" s="175" t="e">
        <v>#REF!</v>
      </c>
      <c r="DW23" s="175" t="e">
        <v>#REF!</v>
      </c>
      <c r="DX23" s="175" t="e">
        <v>#REF!</v>
      </c>
      <c r="DY23" s="193"/>
    </row>
    <row r="24" spans="1:141" ht="10.95" customHeight="1" x14ac:dyDescent="0.3">
      <c r="A24" s="186"/>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77"/>
      <c r="AG24" s="177"/>
      <c r="AH24" s="177"/>
      <c r="AI24" s="177"/>
      <c r="AJ24" s="177"/>
      <c r="AK24" s="177"/>
      <c r="AL24" s="163"/>
      <c r="AM24" s="163"/>
      <c r="AN24" s="163"/>
      <c r="AO24" s="163"/>
      <c r="AP24" s="117"/>
      <c r="DH24" s="191">
        <v>22</v>
      </c>
      <c r="DI24" s="175" t="e">
        <v>#REF!</v>
      </c>
      <c r="DJ24" s="175" t="e">
        <v>#REF!</v>
      </c>
      <c r="DK24" s="175" t="e">
        <v>#REF!</v>
      </c>
      <c r="DL24" s="175" t="e">
        <v>#REF!</v>
      </c>
      <c r="DM24" s="175" t="e">
        <v>#REF!</v>
      </c>
      <c r="DN24" s="175" t="e">
        <v>#REF!</v>
      </c>
      <c r="DO24" s="175" t="e">
        <v>#REF!</v>
      </c>
      <c r="DP24" s="175" t="e">
        <v>#REF!</v>
      </c>
      <c r="DQ24" s="175" t="e">
        <v>#REF!</v>
      </c>
      <c r="DR24" s="175" t="e">
        <v>#REF!</v>
      </c>
      <c r="DS24" s="175" t="e">
        <v>#REF!</v>
      </c>
      <c r="DT24" s="175" t="e">
        <v>#REF!</v>
      </c>
      <c r="DU24" s="175" t="e">
        <v>#REF!</v>
      </c>
      <c r="DV24" s="175" t="e">
        <v>#REF!</v>
      </c>
      <c r="DW24" s="175" t="e">
        <v>#REF!</v>
      </c>
      <c r="DX24" s="175" t="e">
        <v>#REF!</v>
      </c>
      <c r="DY24" s="193"/>
    </row>
    <row r="25" spans="1:141" ht="10.95" customHeight="1" x14ac:dyDescent="0.3">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77"/>
      <c r="AG25" s="177"/>
      <c r="AH25" s="177"/>
      <c r="AI25" s="177"/>
      <c r="AJ25" s="177"/>
      <c r="AK25" s="177"/>
      <c r="AL25" s="163"/>
      <c r="AM25" s="163"/>
      <c r="AN25" s="163"/>
      <c r="AO25" s="163"/>
      <c r="AP25" s="117"/>
      <c r="DH25" s="191"/>
      <c r="DI25" s="192" t="e">
        <f t="shared" ref="DI25:DX25" si="0">SUM(DI3:DI24)</f>
        <v>#REF!</v>
      </c>
      <c r="DJ25" s="192" t="e">
        <f t="shared" si="0"/>
        <v>#REF!</v>
      </c>
      <c r="DK25" s="192" t="e">
        <f t="shared" si="0"/>
        <v>#REF!</v>
      </c>
      <c r="DL25" s="192" t="e">
        <f t="shared" si="0"/>
        <v>#REF!</v>
      </c>
      <c r="DM25" s="192" t="e">
        <f t="shared" si="0"/>
        <v>#REF!</v>
      </c>
      <c r="DN25" s="192" t="e">
        <f t="shared" si="0"/>
        <v>#REF!</v>
      </c>
      <c r="DO25" s="192" t="e">
        <f t="shared" si="0"/>
        <v>#REF!</v>
      </c>
      <c r="DP25" s="192" t="e">
        <f t="shared" si="0"/>
        <v>#REF!</v>
      </c>
      <c r="DQ25" s="192" t="e">
        <f t="shared" si="0"/>
        <v>#REF!</v>
      </c>
      <c r="DR25" s="192" t="e">
        <f t="shared" si="0"/>
        <v>#REF!</v>
      </c>
      <c r="DS25" s="192" t="e">
        <f t="shared" si="0"/>
        <v>#REF!</v>
      </c>
      <c r="DT25" s="192" t="e">
        <f t="shared" si="0"/>
        <v>#REF!</v>
      </c>
      <c r="DU25" s="192" t="e">
        <f t="shared" si="0"/>
        <v>#REF!</v>
      </c>
      <c r="DV25" s="192" t="e">
        <f t="shared" si="0"/>
        <v>#REF!</v>
      </c>
      <c r="DW25" s="192" t="e">
        <f t="shared" si="0"/>
        <v>#REF!</v>
      </c>
      <c r="DX25" s="192" t="e">
        <f t="shared" si="0"/>
        <v>#REF!</v>
      </c>
      <c r="DY25" s="192"/>
    </row>
    <row r="26" spans="1:141" ht="10.95" customHeight="1" x14ac:dyDescent="0.3">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77"/>
      <c r="AG26" s="177"/>
      <c r="AH26" s="177"/>
      <c r="AI26" s="177"/>
      <c r="AJ26" s="177"/>
      <c r="AK26" s="177"/>
      <c r="AL26" s="163"/>
      <c r="AM26" s="163"/>
      <c r="AN26" s="163"/>
      <c r="AO26" s="163"/>
      <c r="AP26" s="117"/>
      <c r="DH26" s="191"/>
      <c r="DI26" s="191"/>
      <c r="DJ26" s="191"/>
      <c r="DK26" s="191"/>
      <c r="DL26" s="191"/>
      <c r="DM26" s="191"/>
      <c r="DN26" s="191"/>
      <c r="DO26" s="191"/>
      <c r="DP26" s="191"/>
      <c r="DQ26" s="191"/>
      <c r="DR26" s="191"/>
      <c r="DS26" s="191"/>
      <c r="DT26" s="191"/>
      <c r="DU26" s="191"/>
      <c r="DV26" s="191"/>
      <c r="DW26" s="191"/>
      <c r="DX26" s="191"/>
      <c r="DY26" s="191"/>
    </row>
    <row r="27" spans="1:141" ht="10.95" customHeight="1" x14ac:dyDescent="0.3">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77"/>
      <c r="AG27" s="177"/>
      <c r="AH27" s="177"/>
      <c r="AI27" s="177"/>
      <c r="AJ27" s="177"/>
      <c r="AK27" s="177"/>
      <c r="AL27" s="163"/>
      <c r="AM27" s="163"/>
      <c r="AN27" s="163"/>
      <c r="AO27" s="163"/>
      <c r="AP27" s="117"/>
      <c r="CT27" s="190"/>
      <c r="CU27" s="602" t="s">
        <v>463</v>
      </c>
      <c r="CV27" s="602"/>
      <c r="CW27" s="602"/>
      <c r="CX27" s="602"/>
      <c r="CY27" s="602"/>
      <c r="CZ27" s="602"/>
      <c r="DB27" s="601" t="s">
        <v>462</v>
      </c>
      <c r="DC27" s="601"/>
      <c r="DD27" s="601"/>
      <c r="DE27" s="601"/>
      <c r="DH27" s="191"/>
      <c r="DI27" s="191" t="s">
        <v>461</v>
      </c>
      <c r="DJ27" s="191"/>
      <c r="DK27" s="191"/>
      <c r="DL27" s="191"/>
      <c r="DM27" s="191"/>
      <c r="DN27" s="191"/>
      <c r="DO27" s="191"/>
      <c r="DP27" s="191"/>
      <c r="DQ27" s="191"/>
      <c r="DR27" s="191"/>
      <c r="DS27" s="191"/>
      <c r="DT27" s="191"/>
      <c r="DU27" s="191"/>
      <c r="DV27" s="191"/>
      <c r="DW27" s="191"/>
      <c r="DX27" s="191"/>
      <c r="DY27" s="191"/>
    </row>
    <row r="28" spans="1:141" ht="10.95" customHeight="1" x14ac:dyDescent="0.3">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86"/>
      <c r="AE28" s="186"/>
      <c r="AF28" s="177"/>
      <c r="AG28" s="180"/>
      <c r="AH28" s="177"/>
      <c r="AI28" s="180"/>
      <c r="AJ28" s="177"/>
      <c r="AK28" s="177"/>
      <c r="AL28" s="163"/>
      <c r="AM28" s="163"/>
      <c r="AN28" s="163"/>
      <c r="AO28" s="163"/>
      <c r="AP28" s="117"/>
      <c r="AQ28" s="212" t="s">
        <v>741</v>
      </c>
      <c r="AS28" s="212" t="s">
        <v>742</v>
      </c>
      <c r="CT28" s="190"/>
      <c r="CU28" s="602"/>
      <c r="CV28" s="602"/>
      <c r="CW28" s="602"/>
      <c r="CX28" s="602"/>
      <c r="CY28" s="602"/>
      <c r="CZ28" s="602"/>
      <c r="DB28" s="168" t="s">
        <v>460</v>
      </c>
      <c r="DC28" s="168" t="s">
        <v>456</v>
      </c>
      <c r="DD28" s="131" t="s">
        <v>455</v>
      </c>
      <c r="DE28" s="131" t="s">
        <v>459</v>
      </c>
      <c r="DF28" s="187"/>
      <c r="DG28"/>
      <c r="DH28" s="189"/>
      <c r="DI28" s="188" t="s">
        <v>452</v>
      </c>
      <c r="DJ28" s="188" t="s">
        <v>451</v>
      </c>
      <c r="DK28" s="188" t="s">
        <v>450</v>
      </c>
      <c r="DL28" s="188" t="s">
        <v>449</v>
      </c>
      <c r="DM28" s="188" t="s">
        <v>448</v>
      </c>
      <c r="DN28" s="188" t="s">
        <v>447</v>
      </c>
      <c r="DO28" s="188" t="s">
        <v>446</v>
      </c>
      <c r="DP28" s="188" t="s">
        <v>445</v>
      </c>
      <c r="DQ28" s="188" t="s">
        <v>444</v>
      </c>
      <c r="DR28" s="188" t="s">
        <v>443</v>
      </c>
      <c r="DS28" s="188" t="s">
        <v>442</v>
      </c>
      <c r="DT28" s="188" t="s">
        <v>441</v>
      </c>
      <c r="DU28" s="188" t="s">
        <v>440</v>
      </c>
      <c r="DV28" s="188" t="s">
        <v>439</v>
      </c>
      <c r="DW28" s="188" t="s">
        <v>438</v>
      </c>
      <c r="DX28" s="188" t="s">
        <v>437</v>
      </c>
      <c r="DY28" s="188"/>
      <c r="DZ28" s="187"/>
      <c r="EA28" s="187"/>
      <c r="EB28" s="187"/>
      <c r="EC28" s="187"/>
      <c r="ED28" s="187"/>
      <c r="EE28" s="187"/>
      <c r="EF28" s="187"/>
      <c r="EG28" s="187"/>
      <c r="EH28" s="187"/>
      <c r="EI28" s="187"/>
      <c r="EJ28" s="187"/>
      <c r="EK28" s="187"/>
    </row>
    <row r="29" spans="1:141" ht="10.95" customHeight="1" x14ac:dyDescent="0.3">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86"/>
      <c r="AE29" s="186"/>
      <c r="AF29" s="177"/>
      <c r="AG29" s="177"/>
      <c r="AH29" s="177"/>
      <c r="AI29" s="177"/>
      <c r="AJ29" s="177"/>
      <c r="AK29" s="177"/>
      <c r="AL29" s="163"/>
      <c r="AM29" s="163"/>
      <c r="AN29" s="163"/>
      <c r="AO29" s="163"/>
      <c r="AP29" s="117"/>
      <c r="CT29" s="185"/>
      <c r="CU29" s="184"/>
      <c r="CV29" s="162" t="s">
        <v>458</v>
      </c>
      <c r="CW29" s="183" t="s">
        <v>457</v>
      </c>
      <c r="CX29" s="181" t="s">
        <v>456</v>
      </c>
      <c r="CY29" s="181" t="s">
        <v>455</v>
      </c>
      <c r="CZ29" s="182" t="s">
        <v>454</v>
      </c>
      <c r="DB29" s="168"/>
      <c r="DC29" s="168"/>
      <c r="DD29" s="131"/>
      <c r="DE29" s="136">
        <f t="shared" ref="DE29:DE50" si="1">DB29*DC29*DD29</f>
        <v>0</v>
      </c>
      <c r="DF29" s="117"/>
      <c r="DG29"/>
      <c r="DH29" s="173">
        <v>1</v>
      </c>
      <c r="DI29" s="174" t="e">
        <f>IF(#REF!="A",DJ46,"")</f>
        <v>#REF!</v>
      </c>
      <c r="DJ29" s="174" t="e">
        <f>IF(#REF!="B",DJ46,"")</f>
        <v>#REF!</v>
      </c>
      <c r="DK29" s="174" t="e">
        <f>IF(#REF!="C",DJ46,"")</f>
        <v>#REF!</v>
      </c>
      <c r="DL29" s="174" t="e">
        <f>IF(#REF!="D",DJ46,"")</f>
        <v>#REF!</v>
      </c>
      <c r="DM29" s="174" t="e">
        <f>IF(#REF!="E",DJ46,"")</f>
        <v>#REF!</v>
      </c>
      <c r="DN29" s="174" t="e">
        <f>IF(#REF!="F",DJ46,"")</f>
        <v>#REF!</v>
      </c>
      <c r="DO29" s="174" t="e">
        <f>IF(#REF!="G",DJ46,"")</f>
        <v>#REF!</v>
      </c>
      <c r="DP29" s="174" t="e">
        <f>IF(#REF!="H",DJ46,"")</f>
        <v>#REF!</v>
      </c>
      <c r="DQ29" s="174" t="e">
        <f>IF(#REF!="I",DJ46,"")</f>
        <v>#REF!</v>
      </c>
      <c r="DR29" s="174" t="e">
        <f>IF(#REF!="J",DJ46,"")</f>
        <v>#REF!</v>
      </c>
      <c r="DS29" s="174" t="e">
        <f>IF(#REF!="K",DJ46,"")</f>
        <v>#REF!</v>
      </c>
      <c r="DT29" s="174" t="e">
        <f>IF(#REF!="L",DJ46,"")</f>
        <v>#REF!</v>
      </c>
      <c r="DU29" s="174" t="e">
        <f>IF(#REF!="M",DJ46,"")</f>
        <v>#REF!</v>
      </c>
      <c r="DV29" s="174" t="e">
        <f>IF(#REF!="N",DJ46,"")</f>
        <v>#REF!</v>
      </c>
      <c r="DW29" s="174" t="e">
        <f>IF(#REF!="O",DJ46,"")</f>
        <v>#REF!</v>
      </c>
      <c r="DX29" s="174" t="e">
        <f>IF(#REF!="P",DJ46,"")</f>
        <v>#REF!</v>
      </c>
      <c r="DY29" s="174"/>
      <c r="DZ29" s="131"/>
      <c r="EA29" s="131"/>
      <c r="EB29" s="131"/>
      <c r="EC29" s="131"/>
      <c r="ED29" s="131"/>
      <c r="EE29" s="131"/>
      <c r="EF29" s="131"/>
      <c r="EG29" s="131"/>
      <c r="EH29" s="131"/>
      <c r="EI29" s="131"/>
      <c r="EJ29" s="131"/>
      <c r="EK29" s="131"/>
    </row>
    <row r="30" spans="1:141" ht="10.95" customHeight="1" x14ac:dyDescent="0.3">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63"/>
      <c r="AM30" s="163"/>
      <c r="AN30" s="163"/>
      <c r="AO30" s="163"/>
      <c r="AP30" s="117"/>
      <c r="CT30" s="162"/>
      <c r="CW30" s="181">
        <v>1</v>
      </c>
      <c r="CX30" s="141"/>
      <c r="CY30" s="141"/>
      <c r="CZ30" s="162"/>
      <c r="DB30" s="168"/>
      <c r="DC30" s="168"/>
      <c r="DD30" s="131"/>
      <c r="DE30" s="136">
        <f t="shared" si="1"/>
        <v>0</v>
      </c>
      <c r="DF30" s="117"/>
      <c r="DG30"/>
      <c r="DH30" s="173">
        <v>2</v>
      </c>
      <c r="DI30" s="174" t="e">
        <f>IF(#REF!="A",DJ47,"")</f>
        <v>#REF!</v>
      </c>
      <c r="DJ30" s="174" t="e">
        <f>IF(#REF!="B",DJ47,"")</f>
        <v>#REF!</v>
      </c>
      <c r="DK30" s="174" t="e">
        <f>IF(#REF!="C",DJ47,"")</f>
        <v>#REF!</v>
      </c>
      <c r="DL30" s="174" t="e">
        <f>IF(#REF!="D",DJ47,"")</f>
        <v>#REF!</v>
      </c>
      <c r="DM30" s="174" t="e">
        <f>IF(#REF!="E",DJ47,"")</f>
        <v>#REF!</v>
      </c>
      <c r="DN30" s="174" t="e">
        <f>IF(#REF!="F",DJ47,"")</f>
        <v>#REF!</v>
      </c>
      <c r="DO30" s="174" t="e">
        <f>IF(#REF!="G",DJ47,"")</f>
        <v>#REF!</v>
      </c>
      <c r="DP30" s="174" t="e">
        <f>IF(#REF!="H",DJ47,"")</f>
        <v>#REF!</v>
      </c>
      <c r="DQ30" s="174" t="e">
        <f>IF(#REF!="I",DJ47,"")</f>
        <v>#REF!</v>
      </c>
      <c r="DR30" s="174" t="e">
        <f>IF(#REF!="J",DJ47,"")</f>
        <v>#REF!</v>
      </c>
      <c r="DS30" s="174" t="e">
        <f>IF(#REF!="K",DJ47,"")</f>
        <v>#REF!</v>
      </c>
      <c r="DT30" s="174" t="e">
        <f>IF(#REF!="L",DJ47,"")</f>
        <v>#REF!</v>
      </c>
      <c r="DU30" s="174" t="e">
        <f>IF(#REF!="M",DJ47,"")</f>
        <v>#REF!</v>
      </c>
      <c r="DV30" s="174" t="e">
        <f>IF(#REF!="N",DJ47,"")</f>
        <v>#REF!</v>
      </c>
      <c r="DW30" s="174" t="e">
        <f>IF(#REF!="O",DJ47,"")</f>
        <v>#REF!</v>
      </c>
      <c r="DX30" s="174" t="e">
        <f>IF(#REF!="P",DJ47,"")</f>
        <v>#REF!</v>
      </c>
      <c r="DY30" s="174"/>
      <c r="DZ30" s="131"/>
      <c r="EA30" s="131"/>
      <c r="EB30" s="131"/>
      <c r="EC30" s="131"/>
      <c r="ED30" s="131"/>
      <c r="EE30" s="131"/>
      <c r="EF30" s="131"/>
      <c r="EG30" s="131"/>
      <c r="EH30" s="131"/>
      <c r="EI30" s="131"/>
      <c r="EJ30" s="131"/>
      <c r="EK30" s="131"/>
    </row>
    <row r="31" spans="1:141" ht="10.95" customHeight="1" x14ac:dyDescent="0.3">
      <c r="A31" s="177"/>
      <c r="B31" s="177"/>
      <c r="C31" s="177"/>
      <c r="D31" s="177"/>
      <c r="E31" s="177"/>
      <c r="F31" s="177"/>
      <c r="G31" s="177"/>
      <c r="H31" s="177"/>
      <c r="I31" s="177"/>
      <c r="J31" s="177"/>
      <c r="K31" s="177"/>
      <c r="L31" s="177"/>
      <c r="M31" s="177"/>
      <c r="N31" s="177"/>
      <c r="O31" s="177"/>
      <c r="P31" s="180"/>
      <c r="Q31" s="177"/>
      <c r="R31" s="177"/>
      <c r="S31" s="177"/>
      <c r="T31" s="177"/>
      <c r="U31" s="177"/>
      <c r="V31" s="177"/>
      <c r="W31" s="177"/>
      <c r="X31" s="177"/>
      <c r="Y31" s="177"/>
      <c r="Z31" s="177"/>
      <c r="AA31" s="180"/>
      <c r="AB31" s="180"/>
      <c r="AC31" s="177"/>
      <c r="AD31" s="177"/>
      <c r="AE31" s="177"/>
      <c r="AF31" s="177"/>
      <c r="AG31" s="177"/>
      <c r="AH31" s="177"/>
      <c r="AI31" s="177"/>
      <c r="AJ31" s="177"/>
      <c r="AK31" s="177"/>
      <c r="AL31" s="163"/>
      <c r="AM31" s="163"/>
      <c r="AN31" s="163"/>
      <c r="AO31" s="163"/>
      <c r="AP31" s="117"/>
      <c r="CT31" s="162"/>
      <c r="CW31" s="141">
        <v>2</v>
      </c>
      <c r="CX31" s="141"/>
      <c r="CY31" s="141"/>
      <c r="CZ31" s="162"/>
      <c r="DB31" s="168"/>
      <c r="DC31" s="168"/>
      <c r="DD31" s="131"/>
      <c r="DE31" s="136">
        <f t="shared" si="1"/>
        <v>0</v>
      </c>
      <c r="DF31" s="117"/>
      <c r="DG31"/>
      <c r="DH31" s="173">
        <v>3</v>
      </c>
      <c r="DI31" s="174" t="e">
        <f>IF(#REF!="A",DJ48,"")</f>
        <v>#REF!</v>
      </c>
      <c r="DJ31" s="174" t="e">
        <f>IF(#REF!="B",DJ48,"")</f>
        <v>#REF!</v>
      </c>
      <c r="DK31" s="174" t="e">
        <f>IF(#REF!="C",DJ48,"")</f>
        <v>#REF!</v>
      </c>
      <c r="DL31" s="174" t="e">
        <f>IF(#REF!="D",DJ48,"")</f>
        <v>#REF!</v>
      </c>
      <c r="DM31" s="174" t="e">
        <f>IF(#REF!="E",DJ48,"")</f>
        <v>#REF!</v>
      </c>
      <c r="DN31" s="174" t="e">
        <f>IF(#REF!="F",DJ48,"")</f>
        <v>#REF!</v>
      </c>
      <c r="DO31" s="174" t="e">
        <f>IF(#REF!="G",DJ48,"")</f>
        <v>#REF!</v>
      </c>
      <c r="DP31" s="174" t="e">
        <f>IF(#REF!="H",DJ48,"")</f>
        <v>#REF!</v>
      </c>
      <c r="DQ31" s="174" t="e">
        <f>IF(#REF!="I",DJ48,"")</f>
        <v>#REF!</v>
      </c>
      <c r="DR31" s="174" t="e">
        <f>IF(#REF!="J",DJ48,"")</f>
        <v>#REF!</v>
      </c>
      <c r="DS31" s="174" t="e">
        <f>IF(#REF!="K",DJ48,"")</f>
        <v>#REF!</v>
      </c>
      <c r="DT31" s="174" t="e">
        <f>IF(#REF!="L",DJ48,"")</f>
        <v>#REF!</v>
      </c>
      <c r="DU31" s="174" t="e">
        <f>IF(#REF!="M",DJ48,"")</f>
        <v>#REF!</v>
      </c>
      <c r="DV31" s="174" t="e">
        <f>IF(#REF!="N",DJ48,"")</f>
        <v>#REF!</v>
      </c>
      <c r="DW31" s="174" t="e">
        <f>IF(#REF!="O",DJ48,"")</f>
        <v>#REF!</v>
      </c>
      <c r="DX31" s="174" t="e">
        <f>IF(#REF!="P",DJ48,"")</f>
        <v>#REF!</v>
      </c>
      <c r="DY31" s="174"/>
      <c r="DZ31" s="131"/>
      <c r="EA31" s="131"/>
      <c r="EB31" s="131"/>
      <c r="EC31" s="131"/>
      <c r="ED31" s="131"/>
      <c r="EE31" s="131"/>
      <c r="EF31" s="131"/>
      <c r="EG31" s="131"/>
      <c r="EH31" s="131"/>
      <c r="EI31" s="131"/>
      <c r="EJ31" s="131"/>
      <c r="EK31" s="131"/>
    </row>
    <row r="32" spans="1:141" ht="10.95" customHeight="1" x14ac:dyDescent="0.3">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63"/>
      <c r="AM32" s="163"/>
      <c r="AN32" s="163"/>
      <c r="AO32" s="163"/>
      <c r="AP32" s="117"/>
      <c r="CT32" s="162"/>
      <c r="CW32" s="141">
        <v>3</v>
      </c>
      <c r="CX32" s="141"/>
      <c r="CY32" s="141"/>
      <c r="CZ32" s="162"/>
      <c r="DB32" s="168"/>
      <c r="DC32" s="168"/>
      <c r="DD32" s="131"/>
      <c r="DE32" s="136">
        <f t="shared" si="1"/>
        <v>0</v>
      </c>
      <c r="DF32" s="117"/>
      <c r="DG32"/>
      <c r="DH32" s="173">
        <v>4</v>
      </c>
      <c r="DI32" s="174" t="e">
        <f>IF(#REF!="A",DJ49,"")</f>
        <v>#REF!</v>
      </c>
      <c r="DJ32" s="174" t="e">
        <f>IF(#REF!="B",DJ49,"")</f>
        <v>#REF!</v>
      </c>
      <c r="DK32" s="174" t="e">
        <f>IF(#REF!="C",DJ49,"")</f>
        <v>#REF!</v>
      </c>
      <c r="DL32" s="174" t="e">
        <f>IF(#REF!="D",DJ49,"")</f>
        <v>#REF!</v>
      </c>
      <c r="DM32" s="174" t="e">
        <f>IF(#REF!="E",DJ49,"")</f>
        <v>#REF!</v>
      </c>
      <c r="DN32" s="174" t="e">
        <f>IF(#REF!="F",DJ49,"")</f>
        <v>#REF!</v>
      </c>
      <c r="DO32" s="174" t="e">
        <f>IF(#REF!="G",DJ49,"")</f>
        <v>#REF!</v>
      </c>
      <c r="DP32" s="174" t="e">
        <f>IF(#REF!="H",DJ49,"")</f>
        <v>#REF!</v>
      </c>
      <c r="DQ32" s="174" t="e">
        <f>IF(#REF!="I",DJ49,"")</f>
        <v>#REF!</v>
      </c>
      <c r="DR32" s="174" t="e">
        <f>IF(#REF!="J",DJ49,"")</f>
        <v>#REF!</v>
      </c>
      <c r="DS32" s="174" t="e">
        <f>IF(#REF!="K",DJ49,"")</f>
        <v>#REF!</v>
      </c>
      <c r="DT32" s="174" t="e">
        <f>IF(#REF!="L",DJ49,"")</f>
        <v>#REF!</v>
      </c>
      <c r="DU32" s="174" t="e">
        <f>IF(#REF!="M",DJ49,"")</f>
        <v>#REF!</v>
      </c>
      <c r="DV32" s="174" t="e">
        <f>IF(#REF!="N",DJ49,"")</f>
        <v>#REF!</v>
      </c>
      <c r="DW32" s="174" t="e">
        <f>IF(#REF!="O",DJ49,"")</f>
        <v>#REF!</v>
      </c>
      <c r="DX32" s="174" t="e">
        <f>IF(#REF!="P",DJ49,"")</f>
        <v>#REF!</v>
      </c>
      <c r="DY32" s="174"/>
      <c r="DZ32" s="131"/>
      <c r="EA32" s="131"/>
      <c r="EB32" s="131"/>
      <c r="EC32" s="131"/>
      <c r="ED32" s="131"/>
      <c r="EE32" s="131"/>
      <c r="EF32" s="131"/>
      <c r="EG32" s="131"/>
      <c r="EH32" s="131"/>
      <c r="EI32" s="131"/>
      <c r="EJ32" s="131"/>
      <c r="EK32" s="131"/>
    </row>
    <row r="33" spans="1:141" ht="10.95" customHeight="1" x14ac:dyDescent="0.3">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G33" s="177"/>
      <c r="AH33" s="177"/>
      <c r="AI33" s="177"/>
      <c r="AJ33" s="177"/>
      <c r="AK33" s="177"/>
      <c r="AL33" s="163"/>
      <c r="AM33" s="163"/>
      <c r="AN33" s="163"/>
      <c r="AO33" s="163"/>
      <c r="AP33" s="117"/>
      <c r="CT33" s="162"/>
      <c r="CW33" s="141">
        <v>4</v>
      </c>
      <c r="CX33" s="141"/>
      <c r="CY33" s="141"/>
      <c r="CZ33" s="162"/>
      <c r="DB33" s="168"/>
      <c r="DC33" s="168"/>
      <c r="DD33" s="131"/>
      <c r="DE33" s="136">
        <f t="shared" si="1"/>
        <v>0</v>
      </c>
      <c r="DF33" s="117"/>
      <c r="DG33"/>
      <c r="DH33" s="173">
        <v>5</v>
      </c>
      <c r="DI33" s="174" t="e">
        <f>IF(#REF!="A",DJ50,"")</f>
        <v>#REF!</v>
      </c>
      <c r="DJ33" s="174" t="e">
        <f>IF(#REF!="B",DJ50,"")</f>
        <v>#REF!</v>
      </c>
      <c r="DK33" s="174" t="e">
        <f>IF(#REF!="C",DJ50,"")</f>
        <v>#REF!</v>
      </c>
      <c r="DL33" s="174" t="e">
        <f>IF(#REF!="D",DJ50,"")</f>
        <v>#REF!</v>
      </c>
      <c r="DM33" s="174" t="e">
        <f>IF(#REF!="E",DJ50,"")</f>
        <v>#REF!</v>
      </c>
      <c r="DN33" s="174" t="e">
        <f>IF(#REF!="F",DJ50,"")</f>
        <v>#REF!</v>
      </c>
      <c r="DO33" s="174" t="e">
        <f>IF(#REF!="G",DJ50,"")</f>
        <v>#REF!</v>
      </c>
      <c r="DP33" s="174" t="e">
        <f>IF(#REF!="H",DJ50,"")</f>
        <v>#REF!</v>
      </c>
      <c r="DQ33" s="174" t="e">
        <f>IF(#REF!="I",DJ50,"")</f>
        <v>#REF!</v>
      </c>
      <c r="DR33" s="174" t="e">
        <f>IF(#REF!="J",DJ50,"")</f>
        <v>#REF!</v>
      </c>
      <c r="DS33" s="174" t="e">
        <f>IF(#REF!="K",DJ50,"")</f>
        <v>#REF!</v>
      </c>
      <c r="DT33" s="174" t="e">
        <f>IF(#REF!="L",DJ50,"")</f>
        <v>#REF!</v>
      </c>
      <c r="DU33" s="174" t="e">
        <f>IF(#REF!="M",DJ50,"")</f>
        <v>#REF!</v>
      </c>
      <c r="DV33" s="174" t="e">
        <f>IF(#REF!="N",DJ50,"")</f>
        <v>#REF!</v>
      </c>
      <c r="DW33" s="174" t="e">
        <f>IF(#REF!="O",DJ50,"")</f>
        <v>#REF!</v>
      </c>
      <c r="DX33" s="174" t="e">
        <f>IF(#REF!="P",DJ50,"")</f>
        <v>#REF!</v>
      </c>
      <c r="DY33" s="174"/>
      <c r="DZ33" s="131"/>
      <c r="EA33" s="131"/>
      <c r="EB33" s="131"/>
      <c r="EC33" s="131"/>
      <c r="ED33" s="131"/>
      <c r="EE33" s="131"/>
      <c r="EF33" s="131"/>
      <c r="EG33" s="131"/>
      <c r="EH33" s="131"/>
      <c r="EI33" s="131"/>
      <c r="EJ33" s="131"/>
      <c r="EK33" s="131"/>
    </row>
    <row r="34" spans="1:141" ht="10.95" customHeight="1" x14ac:dyDescent="0.3">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6"/>
      <c r="AL34" s="163"/>
      <c r="AM34" s="163"/>
      <c r="AN34" s="163"/>
      <c r="AO34" s="163"/>
      <c r="AP34" s="117"/>
      <c r="CT34" s="162"/>
      <c r="CW34" s="141">
        <v>5</v>
      </c>
      <c r="CX34" s="141"/>
      <c r="CY34" s="141"/>
      <c r="CZ34" s="162"/>
      <c r="DB34" s="168"/>
      <c r="DC34" s="168"/>
      <c r="DD34" s="131"/>
      <c r="DE34" s="136">
        <f t="shared" si="1"/>
        <v>0</v>
      </c>
      <c r="DF34" s="117"/>
      <c r="DG34"/>
      <c r="DH34" s="173">
        <v>6</v>
      </c>
      <c r="DI34" s="174" t="e">
        <f>IF(#REF!="A",DJ52,"")</f>
        <v>#REF!</v>
      </c>
      <c r="DJ34" s="174" t="e">
        <f>IF(#REF!="B",DJ52,"")</f>
        <v>#REF!</v>
      </c>
      <c r="DK34" s="174" t="e">
        <f>IF(#REF!="C",DJ52,"")</f>
        <v>#REF!</v>
      </c>
      <c r="DL34" s="174" t="e">
        <f>IF(#REF!="D",DJ52,"")</f>
        <v>#REF!</v>
      </c>
      <c r="DM34" s="174" t="e">
        <f>IF(#REF!="E",DJ52,"")</f>
        <v>#REF!</v>
      </c>
      <c r="DN34" s="174" t="e">
        <f>IF(#REF!="F",DJ52,"")</f>
        <v>#REF!</v>
      </c>
      <c r="DO34" s="174" t="e">
        <f>IF(#REF!="G",DJ52,"")</f>
        <v>#REF!</v>
      </c>
      <c r="DP34" s="174" t="e">
        <f>IF(#REF!="H",DJ52,"")</f>
        <v>#REF!</v>
      </c>
      <c r="DQ34" s="174" t="e">
        <f>IF(#REF!="I",DJ52,"")</f>
        <v>#REF!</v>
      </c>
      <c r="DR34" s="174" t="e">
        <f>IF(#REF!="J",DJ52,"")</f>
        <v>#REF!</v>
      </c>
      <c r="DS34" s="174" t="e">
        <f>IF(#REF!="K",DJ52,"")</f>
        <v>#REF!</v>
      </c>
      <c r="DT34" s="174" t="e">
        <f>IF(#REF!="L",DJ52,"")</f>
        <v>#REF!</v>
      </c>
      <c r="DU34" s="174" t="e">
        <f>IF(#REF!="M",DJ52,"")</f>
        <v>#REF!</v>
      </c>
      <c r="DV34" s="174" t="e">
        <f>IF(#REF!="N",DJ52,"")</f>
        <v>#REF!</v>
      </c>
      <c r="DW34" s="174" t="e">
        <f>IF(#REF!="O",DJ52,"")</f>
        <v>#REF!</v>
      </c>
      <c r="DX34" s="174" t="e">
        <f>IF(#REF!="P",DJ52,"")</f>
        <v>#REF!</v>
      </c>
      <c r="DY34" s="174"/>
      <c r="DZ34" s="131"/>
      <c r="EA34" s="131"/>
      <c r="EB34" s="131"/>
      <c r="EC34" s="131"/>
      <c r="ED34" s="131"/>
      <c r="EE34" s="131"/>
      <c r="EF34" s="131"/>
      <c r="EG34" s="131"/>
      <c r="EH34" s="131"/>
      <c r="EI34" s="131"/>
      <c r="EJ34" s="131"/>
      <c r="EK34" s="131"/>
    </row>
    <row r="35" spans="1:141" ht="10.95" customHeight="1" x14ac:dyDescent="0.3">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6"/>
      <c r="AL35" s="163"/>
      <c r="AM35" s="163"/>
      <c r="AN35" s="163"/>
      <c r="AO35" s="163"/>
      <c r="AP35" s="117"/>
      <c r="CT35" s="162"/>
      <c r="CW35" s="141">
        <v>6</v>
      </c>
      <c r="CX35" s="141"/>
      <c r="CY35" s="141"/>
      <c r="CZ35" s="162"/>
      <c r="DB35" s="168"/>
      <c r="DC35" s="168"/>
      <c r="DD35" s="131"/>
      <c r="DE35" s="136">
        <f t="shared" si="1"/>
        <v>0</v>
      </c>
      <c r="DF35" s="117"/>
      <c r="DG35"/>
      <c r="DH35" s="173"/>
      <c r="DI35" s="174" t="e">
        <f t="shared" ref="DI35:DX35" si="2">SUM(DI29:DI34)</f>
        <v>#REF!</v>
      </c>
      <c r="DJ35" s="174" t="e">
        <f t="shared" si="2"/>
        <v>#REF!</v>
      </c>
      <c r="DK35" s="174" t="e">
        <f t="shared" si="2"/>
        <v>#REF!</v>
      </c>
      <c r="DL35" s="174" t="e">
        <f t="shared" si="2"/>
        <v>#REF!</v>
      </c>
      <c r="DM35" s="174" t="e">
        <f t="shared" si="2"/>
        <v>#REF!</v>
      </c>
      <c r="DN35" s="174" t="e">
        <f t="shared" si="2"/>
        <v>#REF!</v>
      </c>
      <c r="DO35" s="174" t="e">
        <f t="shared" si="2"/>
        <v>#REF!</v>
      </c>
      <c r="DP35" s="174" t="e">
        <f t="shared" si="2"/>
        <v>#REF!</v>
      </c>
      <c r="DQ35" s="174" t="e">
        <f t="shared" si="2"/>
        <v>#REF!</v>
      </c>
      <c r="DR35" s="174" t="e">
        <f t="shared" si="2"/>
        <v>#REF!</v>
      </c>
      <c r="DS35" s="174" t="e">
        <f t="shared" si="2"/>
        <v>#REF!</v>
      </c>
      <c r="DT35" s="174" t="e">
        <f t="shared" si="2"/>
        <v>#REF!</v>
      </c>
      <c r="DU35" s="174" t="e">
        <f t="shared" si="2"/>
        <v>#REF!</v>
      </c>
      <c r="DV35" s="174" t="e">
        <f t="shared" si="2"/>
        <v>#REF!</v>
      </c>
      <c r="DW35" s="174" t="e">
        <f t="shared" si="2"/>
        <v>#REF!</v>
      </c>
      <c r="DX35" s="174" t="e">
        <f t="shared" si="2"/>
        <v>#REF!</v>
      </c>
      <c r="DY35" s="174"/>
      <c r="DZ35" s="131"/>
      <c r="EA35" s="131"/>
      <c r="EB35" s="131"/>
      <c r="EC35" s="131"/>
      <c r="ED35" s="131"/>
      <c r="EE35" s="131"/>
      <c r="EF35" s="131"/>
      <c r="EG35" s="131"/>
      <c r="EH35" s="131"/>
      <c r="EI35" s="131"/>
      <c r="EJ35" s="131"/>
      <c r="EK35" s="131"/>
    </row>
    <row r="36" spans="1:141" ht="10.95" customHeight="1" x14ac:dyDescent="0.3">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6"/>
      <c r="AL36" s="163"/>
      <c r="AM36" s="163"/>
      <c r="AN36" s="163"/>
      <c r="AO36" s="163"/>
      <c r="AP36" s="117"/>
      <c r="AQ36" s="212" t="s">
        <v>747</v>
      </c>
      <c r="CT36" s="162"/>
      <c r="CW36" s="141">
        <v>7</v>
      </c>
      <c r="CX36" s="141"/>
      <c r="CY36" s="141"/>
      <c r="CZ36" s="162"/>
      <c r="DB36" s="168"/>
      <c r="DC36" s="168"/>
      <c r="DD36" s="131"/>
      <c r="DE36" s="136">
        <f t="shared" si="1"/>
        <v>0</v>
      </c>
      <c r="DF36" s="117"/>
      <c r="DG36"/>
      <c r="DH36" s="173"/>
      <c r="DI36" s="173"/>
      <c r="DJ36" s="173"/>
      <c r="DK36" s="173"/>
      <c r="DL36" s="173"/>
      <c r="DM36" s="173"/>
      <c r="DN36" s="173"/>
      <c r="DO36" s="173"/>
      <c r="DP36" s="173"/>
      <c r="DQ36" s="173"/>
      <c r="DR36" s="173"/>
      <c r="DS36" s="173"/>
      <c r="DT36" s="173"/>
      <c r="DU36" s="173"/>
      <c r="DV36" s="173"/>
      <c r="DW36" s="173"/>
      <c r="DX36" s="173"/>
      <c r="DY36" s="173"/>
      <c r="DZ36" s="131"/>
      <c r="EA36" s="131"/>
      <c r="EB36" s="171" t="b">
        <v>0</v>
      </c>
      <c r="EC36" s="131"/>
      <c r="ED36" s="171" t="b">
        <v>0</v>
      </c>
      <c r="EE36" s="131"/>
      <c r="EF36" s="131"/>
      <c r="EG36" s="131"/>
      <c r="EH36" s="131"/>
      <c r="EI36" s="131"/>
      <c r="EJ36" s="131"/>
      <c r="EK36" s="131"/>
    </row>
    <row r="37" spans="1:141" ht="10.95" customHeight="1" x14ac:dyDescent="0.3">
      <c r="A37" s="177"/>
      <c r="B37" s="177"/>
      <c r="C37" s="177"/>
      <c r="D37" s="177"/>
      <c r="E37" s="177"/>
      <c r="F37" s="177"/>
      <c r="G37" s="177"/>
      <c r="H37" s="177"/>
      <c r="I37" s="177"/>
      <c r="J37" s="177"/>
      <c r="K37" s="177"/>
      <c r="L37" s="177"/>
      <c r="M37" s="177"/>
      <c r="N37" s="177"/>
      <c r="O37" s="177"/>
      <c r="P37" s="177"/>
      <c r="Q37" s="177"/>
      <c r="R37" s="177"/>
      <c r="S37" s="177"/>
      <c r="T37" s="177"/>
      <c r="U37" s="177"/>
      <c r="W37" s="177"/>
      <c r="X37" s="177"/>
      <c r="Y37" s="177"/>
      <c r="Z37" s="177"/>
      <c r="AA37" s="177"/>
      <c r="AB37" s="177"/>
      <c r="AC37" s="177"/>
      <c r="AD37" s="177"/>
      <c r="AE37" s="177"/>
      <c r="AF37" s="177"/>
      <c r="AG37" s="177"/>
      <c r="AH37" s="177"/>
      <c r="AI37" s="177"/>
      <c r="AJ37" s="177"/>
      <c r="AK37" s="176"/>
      <c r="AL37" s="163"/>
      <c r="AM37" s="163"/>
      <c r="AN37" s="163"/>
      <c r="AO37" s="163"/>
      <c r="AP37" s="117"/>
      <c r="CT37" s="162"/>
      <c r="CW37" s="141">
        <v>8</v>
      </c>
      <c r="CX37" s="141"/>
      <c r="CY37" s="141"/>
      <c r="CZ37" s="162"/>
      <c r="DB37" s="168"/>
      <c r="DC37" s="168"/>
      <c r="DD37" s="131"/>
      <c r="DE37" s="136">
        <f t="shared" si="1"/>
        <v>0</v>
      </c>
      <c r="DF37" s="117"/>
      <c r="DG37"/>
      <c r="DH37" s="173"/>
      <c r="DI37" s="173" t="s">
        <v>453</v>
      </c>
      <c r="DJ37" s="173"/>
      <c r="DK37" s="173"/>
      <c r="DL37" s="173"/>
      <c r="DM37" s="173"/>
      <c r="DN37" s="173"/>
      <c r="DO37" s="173"/>
      <c r="DP37" s="173"/>
      <c r="DQ37" s="173"/>
      <c r="DR37" s="173"/>
      <c r="DS37" s="173"/>
      <c r="DT37" s="173"/>
      <c r="DU37" s="173"/>
      <c r="DV37" s="173"/>
      <c r="DW37" s="173"/>
      <c r="DX37" s="173"/>
      <c r="DY37" s="173"/>
      <c r="DZ37" s="131"/>
      <c r="EA37" s="131"/>
      <c r="EB37" s="171" t="b">
        <v>0</v>
      </c>
      <c r="EC37" s="131"/>
      <c r="ED37" s="171" t="b">
        <v>0</v>
      </c>
      <c r="EE37" s="131"/>
      <c r="EF37" s="131"/>
      <c r="EG37" s="131"/>
      <c r="EH37" s="131"/>
      <c r="EI37" s="131"/>
      <c r="EJ37" s="131"/>
      <c r="EK37" s="131"/>
    </row>
    <row r="38" spans="1:141" ht="10.95" customHeight="1" x14ac:dyDescent="0.3">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6"/>
      <c r="AL38" s="163"/>
      <c r="AM38" s="163"/>
      <c r="AN38" s="163"/>
      <c r="AO38" s="163"/>
      <c r="AP38" s="117"/>
      <c r="AT38" s="603" t="s">
        <v>748</v>
      </c>
      <c r="AU38" s="603"/>
      <c r="CT38" s="162"/>
      <c r="CW38" s="141">
        <v>9</v>
      </c>
      <c r="CX38" s="141"/>
      <c r="CY38" s="141"/>
      <c r="CZ38" s="162"/>
      <c r="DB38" s="168"/>
      <c r="DC38" s="168"/>
      <c r="DD38" s="131"/>
      <c r="DE38" s="136">
        <f t="shared" si="1"/>
        <v>0</v>
      </c>
      <c r="DF38" s="117"/>
      <c r="DG38"/>
      <c r="DH38" s="173"/>
      <c r="DI38" s="174" t="s">
        <v>452</v>
      </c>
      <c r="DJ38" s="174" t="s">
        <v>451</v>
      </c>
      <c r="DK38" s="174" t="s">
        <v>450</v>
      </c>
      <c r="DL38" s="174" t="s">
        <v>449</v>
      </c>
      <c r="DM38" s="174" t="s">
        <v>448</v>
      </c>
      <c r="DN38" s="174" t="s">
        <v>447</v>
      </c>
      <c r="DO38" s="174" t="s">
        <v>446</v>
      </c>
      <c r="DP38" s="174" t="s">
        <v>445</v>
      </c>
      <c r="DQ38" s="174" t="s">
        <v>444</v>
      </c>
      <c r="DR38" s="174" t="s">
        <v>443</v>
      </c>
      <c r="DS38" s="174" t="s">
        <v>442</v>
      </c>
      <c r="DT38" s="174" t="s">
        <v>441</v>
      </c>
      <c r="DU38" s="174" t="s">
        <v>440</v>
      </c>
      <c r="DV38" s="174" t="s">
        <v>439</v>
      </c>
      <c r="DW38" s="174" t="s">
        <v>438</v>
      </c>
      <c r="DX38" s="174" t="s">
        <v>437</v>
      </c>
      <c r="DY38" s="174"/>
      <c r="DZ38" s="131"/>
      <c r="EA38" s="131"/>
      <c r="EB38" s="171" t="b">
        <v>0</v>
      </c>
      <c r="EC38" s="131"/>
      <c r="ED38" s="171" t="b">
        <v>0</v>
      </c>
      <c r="EE38" s="131"/>
      <c r="EF38" s="131"/>
      <c r="EG38" s="131"/>
      <c r="EH38" s="131"/>
      <c r="EI38" s="131"/>
      <c r="EJ38" s="131"/>
      <c r="EK38" s="131"/>
    </row>
    <row r="39" spans="1:141" ht="10.95" customHeight="1" x14ac:dyDescent="0.3">
      <c r="A39" s="177"/>
      <c r="B39" s="177"/>
      <c r="C39" s="177"/>
      <c r="D39" s="177"/>
      <c r="E39" s="177"/>
      <c r="F39" s="177"/>
      <c r="G39" s="177"/>
      <c r="H39" s="177"/>
      <c r="I39" s="177"/>
      <c r="J39" s="177"/>
      <c r="K39" s="177"/>
      <c r="L39" s="177"/>
      <c r="M39" s="177"/>
      <c r="N39" s="177"/>
      <c r="O39" s="177"/>
      <c r="P39" s="177"/>
      <c r="Q39" s="177"/>
      <c r="R39" s="177"/>
      <c r="S39" s="177"/>
      <c r="T39" s="177"/>
      <c r="U39" s="177"/>
      <c r="V39" s="177"/>
      <c r="W39" s="180"/>
      <c r="X39" s="177"/>
      <c r="Y39" s="177"/>
      <c r="Z39" s="180"/>
      <c r="AA39" s="177"/>
      <c r="AB39" s="177"/>
      <c r="AC39" s="177"/>
      <c r="AD39" s="177"/>
      <c r="AE39" s="177"/>
      <c r="AF39" s="177"/>
      <c r="AG39" s="177"/>
      <c r="AH39" s="177"/>
      <c r="AI39" s="177"/>
      <c r="AJ39" s="177"/>
      <c r="AK39" s="176"/>
      <c r="AL39" s="163"/>
      <c r="AM39" s="163"/>
      <c r="AN39" s="163"/>
      <c r="AO39" s="163"/>
      <c r="AP39" s="117"/>
      <c r="CT39" s="162"/>
      <c r="CW39" s="141">
        <v>10</v>
      </c>
      <c r="CX39" s="141"/>
      <c r="CY39" s="141"/>
      <c r="CZ39" s="162"/>
      <c r="DB39" s="168"/>
      <c r="DC39" s="168"/>
      <c r="DD39" s="131"/>
      <c r="DE39" s="136">
        <f t="shared" si="1"/>
        <v>0</v>
      </c>
      <c r="DF39" s="117"/>
      <c r="DG39"/>
      <c r="DH39" s="173" t="s">
        <v>436</v>
      </c>
      <c r="DI39" s="178" t="e">
        <f>(#REF!*#REF!)</f>
        <v>#REF!</v>
      </c>
      <c r="DJ39" s="179" t="e">
        <f>#REF!*#REF!</f>
        <v>#REF!</v>
      </c>
      <c r="DK39" s="178" t="e">
        <f>#REF!*#REF!</f>
        <v>#REF!</v>
      </c>
      <c r="DL39" s="178" t="e">
        <f>#REF!*#REF!</f>
        <v>#REF!</v>
      </c>
      <c r="DM39" s="178" t="e">
        <f>#REF!*#REF!</f>
        <v>#REF!</v>
      </c>
      <c r="DN39" s="178" t="e">
        <f>#REF!*#REF!</f>
        <v>#REF!</v>
      </c>
      <c r="DO39" s="178" t="e">
        <f>#REF!*#REF!</f>
        <v>#REF!</v>
      </c>
      <c r="DP39" s="178" t="e">
        <f>#REF!*#REF!</f>
        <v>#REF!</v>
      </c>
      <c r="DQ39" s="178" t="e">
        <f>#REF!*#REF!</f>
        <v>#REF!</v>
      </c>
      <c r="DR39" s="178" t="e">
        <f>#REF!*#REF!</f>
        <v>#REF!</v>
      </c>
      <c r="DS39" s="174" t="e">
        <f>#REF!*#REF!</f>
        <v>#REF!</v>
      </c>
      <c r="DT39" s="174" t="e">
        <f>#REF!*#REF!</f>
        <v>#REF!</v>
      </c>
      <c r="DU39" s="174" t="e">
        <f>#REF!*#REF!</f>
        <v>#REF!</v>
      </c>
      <c r="DV39" s="174" t="e">
        <f>#REF!*#REF!</f>
        <v>#REF!</v>
      </c>
      <c r="DW39" s="174" t="e">
        <f>#REF!*#REF!</f>
        <v>#REF!</v>
      </c>
      <c r="DX39" s="174" t="e">
        <f>#REF!*#REF!</f>
        <v>#REF!</v>
      </c>
      <c r="DY39" s="174"/>
      <c r="DZ39" s="131"/>
      <c r="EA39" s="131"/>
      <c r="EB39" s="171" t="b">
        <v>0</v>
      </c>
      <c r="EC39" s="131"/>
      <c r="ED39" s="171" t="b">
        <v>0</v>
      </c>
      <c r="EE39" s="131"/>
      <c r="EF39" s="131"/>
      <c r="EG39" s="131"/>
      <c r="EH39" s="131"/>
      <c r="EI39" s="131"/>
      <c r="EJ39" s="131"/>
      <c r="EK39" s="131"/>
    </row>
    <row r="40" spans="1:141" ht="10.95" customHeight="1" x14ac:dyDescent="0.3">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6"/>
      <c r="AL40" s="163"/>
      <c r="AM40" s="163"/>
      <c r="AN40" s="163"/>
      <c r="AO40" s="163"/>
      <c r="AP40" s="117"/>
      <c r="CT40" s="162"/>
      <c r="CW40" s="141">
        <v>11</v>
      </c>
      <c r="CX40" s="141"/>
      <c r="CY40" s="141"/>
      <c r="CZ40" s="162"/>
      <c r="DB40" s="168"/>
      <c r="DC40" s="168"/>
      <c r="DD40" s="131"/>
      <c r="DE40" s="136">
        <f t="shared" si="1"/>
        <v>0</v>
      </c>
      <c r="DF40" s="117"/>
      <c r="DG40"/>
      <c r="DH40" s="173" t="s">
        <v>435</v>
      </c>
      <c r="DI40" s="175" t="e">
        <f t="shared" ref="DI40:DX40" si="3">DI25</f>
        <v>#REF!</v>
      </c>
      <c r="DJ40" s="175" t="e">
        <f t="shared" si="3"/>
        <v>#REF!</v>
      </c>
      <c r="DK40" s="175" t="e">
        <f t="shared" si="3"/>
        <v>#REF!</v>
      </c>
      <c r="DL40" s="175" t="e">
        <f t="shared" si="3"/>
        <v>#REF!</v>
      </c>
      <c r="DM40" s="175" t="e">
        <f t="shared" si="3"/>
        <v>#REF!</v>
      </c>
      <c r="DN40" s="175" t="e">
        <f t="shared" si="3"/>
        <v>#REF!</v>
      </c>
      <c r="DO40" s="175" t="e">
        <f t="shared" si="3"/>
        <v>#REF!</v>
      </c>
      <c r="DP40" s="175" t="e">
        <f t="shared" si="3"/>
        <v>#REF!</v>
      </c>
      <c r="DQ40" s="175" t="e">
        <f t="shared" si="3"/>
        <v>#REF!</v>
      </c>
      <c r="DR40" s="175" t="e">
        <f t="shared" si="3"/>
        <v>#REF!</v>
      </c>
      <c r="DS40" s="175" t="e">
        <f t="shared" si="3"/>
        <v>#REF!</v>
      </c>
      <c r="DT40" s="175" t="e">
        <f t="shared" si="3"/>
        <v>#REF!</v>
      </c>
      <c r="DU40" s="175" t="e">
        <f t="shared" si="3"/>
        <v>#REF!</v>
      </c>
      <c r="DV40" s="175" t="e">
        <f t="shared" si="3"/>
        <v>#REF!</v>
      </c>
      <c r="DW40" s="175" t="e">
        <f t="shared" si="3"/>
        <v>#REF!</v>
      </c>
      <c r="DX40" s="175" t="e">
        <f t="shared" si="3"/>
        <v>#REF!</v>
      </c>
      <c r="DY40" s="175"/>
      <c r="DZ40" s="131"/>
      <c r="EA40" s="131"/>
      <c r="EB40" s="171" t="b">
        <v>0</v>
      </c>
      <c r="EC40" s="131"/>
      <c r="ED40" s="171" t="b">
        <v>0</v>
      </c>
      <c r="EE40" s="131"/>
      <c r="EF40" s="131"/>
      <c r="EG40" s="131"/>
      <c r="EH40" s="131"/>
      <c r="EI40" s="131"/>
      <c r="EJ40" s="131"/>
      <c r="EK40" s="131"/>
    </row>
    <row r="41" spans="1:141" ht="10.95" customHeight="1" x14ac:dyDescent="0.3">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6"/>
      <c r="AL41" s="163"/>
      <c r="AM41" s="163"/>
      <c r="AN41" s="163"/>
      <c r="AO41" s="163"/>
      <c r="AP41" s="117"/>
      <c r="CT41" s="162"/>
      <c r="CW41" s="141">
        <v>12</v>
      </c>
      <c r="CX41" s="141"/>
      <c r="CY41" s="141"/>
      <c r="CZ41" s="162"/>
      <c r="DB41" s="168"/>
      <c r="DC41" s="168"/>
      <c r="DD41" s="131"/>
      <c r="DE41" s="136">
        <f t="shared" si="1"/>
        <v>0</v>
      </c>
      <c r="DF41" s="117"/>
      <c r="DG41"/>
      <c r="DH41" s="173" t="s">
        <v>434</v>
      </c>
      <c r="DI41" s="174" t="e">
        <f t="shared" ref="DI41:DX41" si="4">DI35</f>
        <v>#REF!</v>
      </c>
      <c r="DJ41" s="174" t="e">
        <f t="shared" si="4"/>
        <v>#REF!</v>
      </c>
      <c r="DK41" s="174" t="e">
        <f t="shared" si="4"/>
        <v>#REF!</v>
      </c>
      <c r="DL41" s="174" t="e">
        <f t="shared" si="4"/>
        <v>#REF!</v>
      </c>
      <c r="DM41" s="174" t="e">
        <f t="shared" si="4"/>
        <v>#REF!</v>
      </c>
      <c r="DN41" s="174" t="e">
        <f t="shared" si="4"/>
        <v>#REF!</v>
      </c>
      <c r="DO41" s="174" t="e">
        <f t="shared" si="4"/>
        <v>#REF!</v>
      </c>
      <c r="DP41" s="174" t="e">
        <f t="shared" si="4"/>
        <v>#REF!</v>
      </c>
      <c r="DQ41" s="174" t="e">
        <f t="shared" si="4"/>
        <v>#REF!</v>
      </c>
      <c r="DR41" s="174" t="e">
        <f t="shared" si="4"/>
        <v>#REF!</v>
      </c>
      <c r="DS41" s="174" t="e">
        <f t="shared" si="4"/>
        <v>#REF!</v>
      </c>
      <c r="DT41" s="174" t="e">
        <f t="shared" si="4"/>
        <v>#REF!</v>
      </c>
      <c r="DU41" s="174" t="e">
        <f t="shared" si="4"/>
        <v>#REF!</v>
      </c>
      <c r="DV41" s="174" t="e">
        <f t="shared" si="4"/>
        <v>#REF!</v>
      </c>
      <c r="DW41" s="174" t="e">
        <f t="shared" si="4"/>
        <v>#REF!</v>
      </c>
      <c r="DX41" s="174" t="e">
        <f t="shared" si="4"/>
        <v>#REF!</v>
      </c>
      <c r="DY41" s="174"/>
      <c r="DZ41" s="131"/>
      <c r="EA41" s="131"/>
      <c r="EB41" s="171" t="b">
        <v>0</v>
      </c>
      <c r="EC41" s="131"/>
      <c r="ED41" s="171" t="b">
        <v>0</v>
      </c>
      <c r="EE41" s="131"/>
      <c r="EF41" s="131"/>
      <c r="EG41" s="131"/>
      <c r="EH41" s="131"/>
      <c r="EI41" s="131"/>
      <c r="EJ41" s="131"/>
      <c r="EK41" s="131"/>
    </row>
    <row r="42" spans="1:141" ht="10.95" customHeight="1" x14ac:dyDescent="0.3">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6"/>
      <c r="AL42" s="163"/>
      <c r="AM42" s="163"/>
      <c r="AN42" s="163"/>
      <c r="AO42" s="163"/>
      <c r="AP42" s="117"/>
      <c r="CT42" s="162"/>
      <c r="CW42" s="141">
        <v>13</v>
      </c>
      <c r="CX42" s="141"/>
      <c r="CY42" s="141"/>
      <c r="CZ42" s="162"/>
      <c r="DB42" s="168"/>
      <c r="DC42" s="168"/>
      <c r="DD42" s="131"/>
      <c r="DE42" s="136">
        <f t="shared" si="1"/>
        <v>0</v>
      </c>
      <c r="DF42" s="117"/>
      <c r="DG42"/>
      <c r="DH42" s="173" t="s">
        <v>433</v>
      </c>
      <c r="DI42" s="175" t="s">
        <v>467</v>
      </c>
      <c r="DJ42" s="175" t="s">
        <v>467</v>
      </c>
      <c r="DK42" s="175" t="s">
        <v>467</v>
      </c>
      <c r="DL42" s="175" t="s">
        <v>467</v>
      </c>
      <c r="DM42" s="175" t="s">
        <v>467</v>
      </c>
      <c r="DN42" s="175" t="s">
        <v>467</v>
      </c>
      <c r="DO42" s="175" t="s">
        <v>467</v>
      </c>
      <c r="DP42" s="175" t="s">
        <v>467</v>
      </c>
      <c r="DQ42" s="175" t="s">
        <v>467</v>
      </c>
      <c r="DR42" s="175" t="s">
        <v>467</v>
      </c>
      <c r="DS42" s="175" t="s">
        <v>467</v>
      </c>
      <c r="DT42" s="175" t="s">
        <v>467</v>
      </c>
      <c r="DU42" s="175" t="s">
        <v>467</v>
      </c>
      <c r="DV42" s="175" t="s">
        <v>467</v>
      </c>
      <c r="DW42" s="175" t="s">
        <v>467</v>
      </c>
      <c r="DX42" s="175" t="s">
        <v>467</v>
      </c>
      <c r="DY42" s="175"/>
      <c r="DZ42" s="131"/>
      <c r="EA42" s="131"/>
      <c r="EB42" s="171" t="b">
        <v>0</v>
      </c>
      <c r="EC42" s="131"/>
      <c r="ED42" s="171" t="b">
        <v>0</v>
      </c>
      <c r="EE42" s="131"/>
      <c r="EF42" s="131"/>
      <c r="EG42" s="131"/>
      <c r="EH42" s="131"/>
      <c r="EI42" s="131"/>
      <c r="EJ42" s="131"/>
      <c r="EK42" s="131"/>
    </row>
    <row r="43" spans="1:141" ht="10.95" customHeight="1" x14ac:dyDescent="0.3">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63"/>
      <c r="AM43" s="163"/>
      <c r="AN43" s="163"/>
      <c r="AO43" s="163"/>
      <c r="AP43" s="117"/>
      <c r="CT43" s="162"/>
      <c r="CW43" s="141">
        <v>14</v>
      </c>
      <c r="CX43" s="141"/>
      <c r="CY43" s="141"/>
      <c r="CZ43" s="162"/>
      <c r="DB43" s="168"/>
      <c r="DC43" s="168"/>
      <c r="DD43" s="131"/>
      <c r="DE43" s="136">
        <f t="shared" si="1"/>
        <v>0</v>
      </c>
      <c r="DF43" s="117"/>
      <c r="DG43"/>
      <c r="DH43" s="173"/>
      <c r="DI43" s="173"/>
      <c r="DJ43" s="173"/>
      <c r="DK43" s="173"/>
      <c r="DL43" s="174"/>
      <c r="DM43" s="173"/>
      <c r="DN43" s="173"/>
      <c r="DO43" s="173"/>
      <c r="DP43" s="173"/>
      <c r="DQ43" s="173"/>
      <c r="DR43" s="174"/>
      <c r="DS43" s="173"/>
      <c r="DT43" s="173"/>
      <c r="DU43" s="173"/>
      <c r="DV43" s="173"/>
      <c r="DW43" s="173"/>
      <c r="DX43" s="173"/>
      <c r="DY43" s="173"/>
      <c r="DZ43" s="131"/>
      <c r="EA43" s="131"/>
      <c r="EB43" s="171" t="b">
        <v>0</v>
      </c>
      <c r="EC43" s="131"/>
      <c r="ED43" s="171" t="b">
        <v>0</v>
      </c>
      <c r="EE43" s="131"/>
      <c r="EF43" s="131"/>
      <c r="EG43" s="131"/>
      <c r="EH43" s="131"/>
      <c r="EI43" s="131"/>
      <c r="EJ43" s="131"/>
      <c r="EK43" s="131"/>
    </row>
    <row r="44" spans="1:141" ht="10.95" customHeight="1" x14ac:dyDescent="0.3">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63"/>
      <c r="AM44" s="163"/>
      <c r="AN44" s="163"/>
      <c r="AO44" s="163"/>
      <c r="AP44" s="117"/>
      <c r="CT44" s="162"/>
      <c r="CW44" s="141">
        <v>15</v>
      </c>
      <c r="CX44" s="141"/>
      <c r="CY44" s="141"/>
      <c r="CZ44" s="162"/>
      <c r="DB44" s="168"/>
      <c r="DC44" s="168"/>
      <c r="DD44" s="131"/>
      <c r="DE44" s="136">
        <f t="shared" si="1"/>
        <v>0</v>
      </c>
      <c r="DF44" s="117"/>
      <c r="DG44"/>
      <c r="DH44" s="173"/>
      <c r="DI44" s="175">
        <f>SUM(DI42:DX42)</f>
        <v>0</v>
      </c>
      <c r="DJ44" s="173" t="s">
        <v>432</v>
      </c>
      <c r="DK44" s="173"/>
      <c r="DL44" s="173"/>
      <c r="DM44" s="173"/>
      <c r="DN44" s="173"/>
      <c r="DO44" s="173"/>
      <c r="DP44" s="173"/>
      <c r="DQ44" s="173"/>
      <c r="DR44" s="174"/>
      <c r="DS44" s="173"/>
      <c r="DT44" s="173"/>
      <c r="DU44" s="173"/>
      <c r="DV44" s="173"/>
      <c r="DW44" s="173"/>
      <c r="DX44" s="173"/>
      <c r="DY44" s="173"/>
      <c r="DZ44" s="131"/>
      <c r="EA44" s="131"/>
      <c r="EB44" s="171" t="b">
        <v>0</v>
      </c>
      <c r="EC44" s="131"/>
      <c r="ED44" s="171" t="b">
        <v>0</v>
      </c>
      <c r="EE44" s="131"/>
      <c r="EF44" s="131"/>
      <c r="EG44" s="131"/>
      <c r="EH44" s="131"/>
      <c r="EI44" s="131"/>
      <c r="EJ44" s="131"/>
      <c r="EK44" s="131"/>
    </row>
    <row r="45" spans="1:141" ht="10.95" customHeight="1" x14ac:dyDescent="0.3">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3"/>
      <c r="AM45" s="163"/>
      <c r="AN45" s="163"/>
      <c r="AO45" s="163"/>
      <c r="AP45" s="117"/>
      <c r="CT45" s="162"/>
      <c r="CW45" s="141">
        <v>16</v>
      </c>
      <c r="CX45" s="141"/>
      <c r="CY45" s="141"/>
      <c r="CZ45" s="162"/>
      <c r="DB45" s="168"/>
      <c r="DC45" s="168"/>
      <c r="DD45" s="131"/>
      <c r="DE45" s="136">
        <f t="shared" si="1"/>
        <v>0</v>
      </c>
      <c r="DF45" s="117"/>
      <c r="DG45"/>
      <c r="DH45" s="172"/>
      <c r="DI45" s="172"/>
      <c r="DJ45" s="172"/>
      <c r="DK45" s="172"/>
      <c r="DL45" s="172"/>
      <c r="DM45" s="172"/>
      <c r="DN45" s="172"/>
      <c r="DO45" s="172"/>
      <c r="DP45" s="172"/>
      <c r="DQ45" s="172"/>
      <c r="DR45" s="172"/>
      <c r="DS45" s="172"/>
      <c r="DT45" s="172"/>
      <c r="DU45" s="172"/>
      <c r="DV45" s="172"/>
      <c r="DW45" s="172"/>
      <c r="DX45" s="172"/>
      <c r="DY45" s="172"/>
      <c r="DZ45" s="131"/>
      <c r="EA45" s="131"/>
      <c r="EB45" s="171" t="b">
        <v>0</v>
      </c>
      <c r="EC45" s="131"/>
      <c r="ED45" s="171" t="b">
        <v>0</v>
      </c>
      <c r="EE45" s="131"/>
      <c r="EF45" s="131"/>
      <c r="EG45" s="131"/>
      <c r="EH45" s="131"/>
      <c r="EI45" s="131"/>
      <c r="EJ45" s="131"/>
      <c r="EK45" s="131"/>
    </row>
    <row r="46" spans="1:141" ht="10.95" customHeight="1" x14ac:dyDescent="0.3">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3"/>
      <c r="AM46" s="163"/>
      <c r="AN46" s="163"/>
      <c r="AO46" s="163"/>
      <c r="AP46" s="117"/>
      <c r="CT46" s="162"/>
      <c r="CW46" s="141">
        <v>17</v>
      </c>
      <c r="CX46" s="141"/>
      <c r="CY46" s="141"/>
      <c r="CZ46" s="162"/>
      <c r="DB46" s="168"/>
      <c r="DC46" s="168"/>
      <c r="DD46" s="131"/>
      <c r="DE46" s="136">
        <f t="shared" si="1"/>
        <v>0</v>
      </c>
      <c r="DF46" s="117"/>
      <c r="DG46"/>
      <c r="DH46" s="141" t="s">
        <v>431</v>
      </c>
      <c r="DI46" s="167" t="e">
        <f>(#REF!*#REF!)/144</f>
        <v>#REF!</v>
      </c>
      <c r="DJ46" s="166" t="e">
        <f t="shared" ref="DJ46:DJ53" si="5">ROUND(DI46,0)</f>
        <v>#REF!</v>
      </c>
      <c r="DK46" s="172"/>
      <c r="DL46" s="172"/>
      <c r="DM46" s="172"/>
      <c r="DN46" s="172"/>
      <c r="DO46" s="172"/>
      <c r="DP46" s="172"/>
      <c r="DQ46" s="172"/>
      <c r="DR46" s="172"/>
      <c r="DS46" s="172"/>
      <c r="DT46" s="172"/>
      <c r="DU46" s="172"/>
      <c r="DV46" s="172"/>
      <c r="DW46" s="172"/>
      <c r="DX46" s="172"/>
      <c r="DY46" s="172"/>
      <c r="DZ46" s="131"/>
      <c r="EA46" s="131"/>
      <c r="EB46" s="171" t="b">
        <v>0</v>
      </c>
      <c r="EC46" s="131"/>
      <c r="ED46" s="171" t="b">
        <v>0</v>
      </c>
      <c r="EE46" s="131"/>
      <c r="EF46" s="131"/>
      <c r="EG46" s="131"/>
      <c r="EH46" s="131"/>
      <c r="EI46" s="131"/>
      <c r="EJ46" s="131"/>
      <c r="EK46" s="131"/>
    </row>
    <row r="47" spans="1:141" ht="10.95" customHeight="1" x14ac:dyDescent="0.3">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3"/>
      <c r="AM47" s="163"/>
      <c r="AN47" s="163"/>
      <c r="AO47" s="163"/>
      <c r="AP47" s="117"/>
      <c r="CT47" s="162"/>
      <c r="CW47" s="141">
        <v>18</v>
      </c>
      <c r="CX47" s="141"/>
      <c r="CY47" s="141"/>
      <c r="CZ47" s="162"/>
      <c r="DB47" s="168"/>
      <c r="DC47" s="168"/>
      <c r="DD47" s="131"/>
      <c r="DE47" s="136">
        <f t="shared" si="1"/>
        <v>0</v>
      </c>
      <c r="DF47" s="117"/>
      <c r="DG47"/>
      <c r="DH47" s="141" t="s">
        <v>430</v>
      </c>
      <c r="DI47" s="167" t="e">
        <f>(#REF!*#REF!)/144</f>
        <v>#REF!</v>
      </c>
      <c r="DJ47" s="166" t="e">
        <f t="shared" si="5"/>
        <v>#REF!</v>
      </c>
      <c r="DK47" s="131"/>
      <c r="DL47" s="131"/>
      <c r="DM47" s="131"/>
      <c r="DN47" s="131"/>
      <c r="DO47" s="131"/>
      <c r="DP47" s="131"/>
      <c r="DQ47" s="131"/>
      <c r="DR47" s="131"/>
      <c r="DS47" s="131"/>
      <c r="DT47" s="131"/>
      <c r="DU47" s="131"/>
      <c r="DV47" s="131"/>
      <c r="DW47" s="131"/>
      <c r="DX47" s="131"/>
      <c r="DY47" s="131"/>
      <c r="DZ47" s="131"/>
      <c r="EA47" s="131"/>
      <c r="EB47" s="165"/>
      <c r="EC47" s="131"/>
      <c r="ED47" s="131"/>
      <c r="EE47" s="131"/>
      <c r="EF47" s="131"/>
      <c r="EG47" s="131"/>
      <c r="EH47" s="131"/>
      <c r="EI47" s="131"/>
      <c r="EJ47" s="131"/>
      <c r="EK47" s="131"/>
    </row>
    <row r="48" spans="1:141" ht="10.95" customHeight="1" x14ac:dyDescent="0.3">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3"/>
      <c r="AM48" s="163"/>
      <c r="AN48" s="163"/>
      <c r="AO48" s="163"/>
      <c r="AP48" s="117"/>
      <c r="CT48" s="162"/>
      <c r="CW48" s="141">
        <v>19</v>
      </c>
      <c r="CX48" s="141"/>
      <c r="CY48" s="141"/>
      <c r="CZ48" s="162"/>
      <c r="DB48" s="168"/>
      <c r="DC48" s="168"/>
      <c r="DD48" s="131"/>
      <c r="DE48" s="136">
        <f t="shared" si="1"/>
        <v>0</v>
      </c>
      <c r="DF48" s="117"/>
      <c r="DG48"/>
      <c r="DH48" s="141" t="s">
        <v>429</v>
      </c>
      <c r="DI48" s="167" t="e">
        <f>(#REF!*#REF!)/144</f>
        <v>#REF!</v>
      </c>
      <c r="DJ48" s="166" t="e">
        <f t="shared" si="5"/>
        <v>#REF!</v>
      </c>
      <c r="DK48" s="168"/>
      <c r="DL48" s="131"/>
      <c r="DM48" s="165"/>
      <c r="DN48" s="165"/>
      <c r="DO48" s="165"/>
      <c r="DP48" s="170"/>
      <c r="DQ48" s="165"/>
      <c r="DR48" s="165"/>
      <c r="DS48" s="165"/>
      <c r="DT48" s="165"/>
      <c r="DU48" s="165"/>
      <c r="DV48" s="165"/>
      <c r="DW48" s="165"/>
      <c r="DX48" s="165"/>
      <c r="DY48" s="165"/>
      <c r="DZ48" s="165"/>
      <c r="EA48" s="165"/>
      <c r="EB48" s="165"/>
      <c r="EC48" s="131"/>
      <c r="ED48" s="131"/>
      <c r="EE48" s="131"/>
      <c r="EF48" s="131"/>
      <c r="EG48" s="131"/>
      <c r="EH48" s="131"/>
      <c r="EI48" s="131"/>
      <c r="EJ48" s="131"/>
      <c r="EK48" s="131"/>
    </row>
    <row r="49" spans="1:141" ht="10.95" customHeight="1" x14ac:dyDescent="0.3">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3"/>
      <c r="AM49" s="163"/>
      <c r="AN49" s="163"/>
      <c r="AO49" s="163"/>
      <c r="AP49" s="117"/>
      <c r="CT49" s="162"/>
      <c r="CW49" s="141">
        <v>20</v>
      </c>
      <c r="CX49" s="141"/>
      <c r="CY49" s="141"/>
      <c r="CZ49" s="162"/>
      <c r="DB49" s="168"/>
      <c r="DC49" s="168"/>
      <c r="DD49" s="131"/>
      <c r="DE49" s="136">
        <f t="shared" si="1"/>
        <v>0</v>
      </c>
      <c r="DF49" s="117"/>
      <c r="DG49"/>
      <c r="DH49" s="141" t="s">
        <v>428</v>
      </c>
      <c r="DI49" s="167" t="e">
        <f>(#REF!*#REF!)/144</f>
        <v>#REF!</v>
      </c>
      <c r="DJ49" s="166" t="e">
        <f t="shared" si="5"/>
        <v>#REF!</v>
      </c>
      <c r="DK49" s="131"/>
      <c r="DL49" s="131"/>
      <c r="DM49" s="165"/>
      <c r="DN49" s="169"/>
      <c r="DO49" s="169"/>
      <c r="DP49" s="165"/>
      <c r="DQ49" s="165"/>
      <c r="DR49" s="165"/>
      <c r="DS49" s="165"/>
      <c r="DT49" s="165"/>
      <c r="DU49" s="165"/>
      <c r="DV49" s="165"/>
      <c r="DW49" s="142"/>
      <c r="DX49" s="142"/>
      <c r="DY49" s="142"/>
      <c r="DZ49" s="142"/>
      <c r="EA49" s="142"/>
      <c r="EB49" s="142"/>
      <c r="EC49" s="131"/>
      <c r="ED49" s="131"/>
      <c r="EE49" s="131"/>
      <c r="EF49" s="131"/>
      <c r="EG49" s="131"/>
      <c r="EH49" s="131"/>
      <c r="EI49" s="131"/>
      <c r="EJ49" s="131"/>
      <c r="EK49" s="131"/>
    </row>
    <row r="50" spans="1:141" ht="10.95" customHeight="1" x14ac:dyDescent="0.3">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3"/>
      <c r="AM50" s="163"/>
      <c r="AN50" s="163"/>
      <c r="AO50" s="163"/>
      <c r="AP50" s="117"/>
      <c r="CT50" s="162"/>
      <c r="CW50" s="141">
        <v>21</v>
      </c>
      <c r="CX50" s="141"/>
      <c r="CY50" s="141"/>
      <c r="CZ50" s="162"/>
      <c r="DB50" s="168"/>
      <c r="DC50" s="168"/>
      <c r="DD50" s="131"/>
      <c r="DE50" s="136">
        <f t="shared" si="1"/>
        <v>0</v>
      </c>
      <c r="DF50" s="117"/>
      <c r="DG50"/>
      <c r="DH50" s="141" t="s">
        <v>427</v>
      </c>
      <c r="DI50" s="167" t="e">
        <f>(#REF!*#REF!)/144</f>
        <v>#REF!</v>
      </c>
      <c r="DJ50" s="166" t="e">
        <f t="shared" si="5"/>
        <v>#REF!</v>
      </c>
      <c r="DK50" s="131"/>
      <c r="DL50" s="131"/>
      <c r="DM50" s="165"/>
      <c r="DN50" s="142"/>
      <c r="DO50" s="142"/>
      <c r="DP50" s="142"/>
      <c r="DQ50" s="165"/>
      <c r="DR50" s="165"/>
      <c r="DS50" s="165"/>
      <c r="DT50" s="165"/>
      <c r="DU50" s="165"/>
      <c r="DV50" s="165"/>
      <c r="DW50" s="142"/>
      <c r="DX50" s="142"/>
      <c r="DY50" s="142"/>
      <c r="DZ50" s="142"/>
      <c r="EA50" s="142"/>
      <c r="EB50" s="142"/>
      <c r="EC50" s="131"/>
      <c r="ED50" s="131"/>
      <c r="EE50" s="131"/>
      <c r="EF50" s="131"/>
      <c r="EG50" s="131"/>
      <c r="EH50" s="131"/>
      <c r="EI50" s="131"/>
      <c r="EJ50" s="131"/>
      <c r="EK50" s="131"/>
    </row>
    <row r="51" spans="1:141" ht="10.95" customHeight="1" x14ac:dyDescent="0.3">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3"/>
      <c r="AM51" s="163"/>
      <c r="AN51" s="163"/>
      <c r="AO51" s="163"/>
      <c r="AP51" s="117"/>
      <c r="CT51" s="162"/>
      <c r="CW51" s="141">
        <v>22</v>
      </c>
      <c r="CX51" s="141"/>
      <c r="CY51" s="141"/>
      <c r="CZ51" s="162"/>
      <c r="DC51" s="599" t="s">
        <v>426</v>
      </c>
      <c r="DD51" s="600"/>
      <c r="DE51" s="140">
        <f>SUM(DE28:DE49)</f>
        <v>0</v>
      </c>
      <c r="DH51" s="161" t="s">
        <v>425</v>
      </c>
      <c r="DI51" s="160" t="e">
        <f>(#REF!*#REF!)/144</f>
        <v>#REF!</v>
      </c>
      <c r="DJ51" s="159" t="e">
        <f t="shared" si="5"/>
        <v>#REF!</v>
      </c>
      <c r="DM51" s="124"/>
      <c r="DN51" s="123"/>
      <c r="DO51" s="123"/>
      <c r="DP51" s="118"/>
      <c r="DQ51" s="118"/>
      <c r="DR51" s="118"/>
      <c r="DS51" s="118"/>
      <c r="DT51" s="118"/>
      <c r="DU51" s="118"/>
      <c r="DV51" s="118"/>
      <c r="DW51" s="123"/>
      <c r="DX51" s="123"/>
      <c r="DY51" s="123"/>
      <c r="DZ51" s="123"/>
      <c r="EA51" s="123"/>
      <c r="EB51" s="123"/>
      <c r="EC51" s="117"/>
    </row>
    <row r="52" spans="1:141" ht="10.95" customHeight="1" x14ac:dyDescent="0.3">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3"/>
      <c r="AM52" s="163"/>
      <c r="AN52" s="163"/>
      <c r="AO52" s="163"/>
      <c r="AP52" s="117"/>
      <c r="CT52" s="162"/>
      <c r="CW52" s="141">
        <v>22</v>
      </c>
      <c r="CX52" s="141"/>
      <c r="CY52" s="141"/>
      <c r="CZ52" s="162"/>
      <c r="DC52" s="599" t="s">
        <v>426</v>
      </c>
      <c r="DD52" s="600"/>
      <c r="DE52" s="140">
        <f>SUM(DE29:DE50)</f>
        <v>0</v>
      </c>
      <c r="DH52" s="161" t="s">
        <v>425</v>
      </c>
      <c r="DI52" s="160" t="e">
        <f>(#REF!*#REF!)/144</f>
        <v>#REF!</v>
      </c>
      <c r="DJ52" s="159" t="e">
        <f t="shared" si="5"/>
        <v>#REF!</v>
      </c>
      <c r="DM52" s="124"/>
      <c r="DN52" s="123"/>
      <c r="DO52" s="123"/>
      <c r="DP52" s="118"/>
      <c r="DQ52" s="118"/>
      <c r="DR52" s="118"/>
      <c r="DS52" s="118"/>
      <c r="DT52" s="118"/>
      <c r="DU52" s="118"/>
      <c r="DV52" s="118"/>
      <c r="DW52" s="123"/>
      <c r="DX52" s="123"/>
      <c r="DY52" s="123"/>
      <c r="DZ52" s="123"/>
      <c r="EA52" s="123"/>
      <c r="EB52" s="123"/>
      <c r="EC52" s="117"/>
    </row>
    <row r="53" spans="1:141" ht="10.95" customHeight="1" x14ac:dyDescent="0.3">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3"/>
      <c r="AM53" s="163"/>
      <c r="AN53" s="163"/>
      <c r="AO53" s="163"/>
      <c r="AP53" s="117"/>
      <c r="CT53" s="162"/>
      <c r="CW53" s="141">
        <v>22</v>
      </c>
      <c r="CX53" s="141"/>
      <c r="CY53" s="141"/>
      <c r="CZ53" s="162"/>
      <c r="DC53" s="599" t="s">
        <v>426</v>
      </c>
      <c r="DD53" s="600"/>
      <c r="DE53" s="140">
        <f>SUM(DE30:DE52)</f>
        <v>0</v>
      </c>
      <c r="DH53" s="161" t="s">
        <v>425</v>
      </c>
      <c r="DI53" s="160" t="e">
        <f>(#REF!*#REF!)/144</f>
        <v>#REF!</v>
      </c>
      <c r="DJ53" s="159" t="e">
        <f t="shared" si="5"/>
        <v>#REF!</v>
      </c>
      <c r="DM53" s="124"/>
      <c r="DN53" s="123"/>
      <c r="DO53" s="123"/>
      <c r="DP53" s="118"/>
      <c r="DQ53" s="118"/>
      <c r="DR53" s="118"/>
      <c r="DS53" s="118"/>
      <c r="DT53" s="118"/>
      <c r="DU53" s="118"/>
      <c r="DV53" s="118"/>
      <c r="DW53" s="123"/>
      <c r="DX53" s="123"/>
      <c r="DY53" s="123"/>
      <c r="DZ53" s="123"/>
      <c r="EA53" s="123"/>
      <c r="EB53" s="123"/>
      <c r="EC53" s="117"/>
    </row>
    <row r="54" spans="1:141" ht="7.95" customHeight="1" x14ac:dyDescent="0.3">
      <c r="DI54" s="595"/>
      <c r="DJ54" s="595"/>
      <c r="DK54" s="595"/>
      <c r="DL54" s="595"/>
      <c r="DM54" s="140"/>
      <c r="DN54" s="123"/>
      <c r="DO54" s="123"/>
      <c r="DP54" s="141" t="s">
        <v>424</v>
      </c>
      <c r="DQ54" s="131" t="e">
        <f>#REF!</f>
        <v>#REF!</v>
      </c>
      <c r="DR54" s="140" t="b">
        <v>0</v>
      </c>
      <c r="DS54" s="136" t="e">
        <f>#REF!&lt;35</f>
        <v>#REF!</v>
      </c>
      <c r="DT54" s="136" t="e">
        <f>IF(#REF!="N",TRUE)</f>
        <v>#REF!</v>
      </c>
      <c r="DU54" s="139" t="e">
        <f t="shared" ref="DU54:DU64" si="6">IF(AND(AND(AND(DQ54=TRUE,DR54=FALSE,DS54=TRUE,DT54=FALSE))),TRUE)</f>
        <v>#REF!</v>
      </c>
      <c r="DV54" s="135" t="e">
        <v>#REF!</v>
      </c>
      <c r="DW54" s="135" t="e">
        <f>IF(#REF!&gt;0,(#REF!*#REF!)/144,0)</f>
        <v>#REF!</v>
      </c>
      <c r="DX54" s="135" t="e">
        <v>#REF!</v>
      </c>
      <c r="DZ54" s="138" t="s">
        <v>423</v>
      </c>
      <c r="EA54" s="137" t="e">
        <f>#REF!</f>
        <v>#REF!</v>
      </c>
      <c r="EB54" s="136" t="b">
        <v>0</v>
      </c>
      <c r="EC54" s="136" t="e">
        <f>#REF!&lt;35</f>
        <v>#REF!</v>
      </c>
      <c r="ED54" s="136" t="e">
        <f>IF(#REF!="N",TRUE)</f>
        <v>#REF!</v>
      </c>
      <c r="EE54" s="136" t="e">
        <f>IF(AND(AND(AND(EA54=TRUE,EB54=FALSE,EC54=TRUE,ED54=FALSE))),TRUE)</f>
        <v>#REF!</v>
      </c>
      <c r="EF54" s="135" t="e">
        <v>#REF!</v>
      </c>
      <c r="EG54" s="134" t="e">
        <f>IF(#REF!&gt;0,(#REF!*#REF!)/144,0)</f>
        <v>#REF!</v>
      </c>
      <c r="EH54" s="133" t="e">
        <v>#REF!</v>
      </c>
    </row>
    <row r="55" spans="1:141" x14ac:dyDescent="0.3">
      <c r="A55" s="604"/>
      <c r="B55" s="605"/>
      <c r="C55" s="605"/>
      <c r="D55" s="605"/>
      <c r="E55" s="605"/>
      <c r="F55" s="605"/>
      <c r="G55" s="605"/>
      <c r="H55" s="605"/>
      <c r="I55" s="605"/>
      <c r="J55" s="605"/>
      <c r="K55" s="605"/>
      <c r="L55" s="605"/>
      <c r="M55" s="605"/>
      <c r="N55" s="605"/>
      <c r="O55" s="605"/>
      <c r="P55" s="605"/>
      <c r="Q55" s="605"/>
      <c r="R55" s="605"/>
      <c r="S55" s="605"/>
      <c r="T55" s="605"/>
      <c r="U55" s="605"/>
      <c r="V55" s="606"/>
      <c r="W55" s="153"/>
      <c r="X55" s="153"/>
      <c r="Y55" s="153"/>
      <c r="Z55" s="153"/>
      <c r="AA55" s="153"/>
      <c r="AB55" s="596">
        <f>'Client Information'!F9</f>
        <v>0</v>
      </c>
      <c r="AC55" s="597"/>
      <c r="AD55" s="597"/>
      <c r="AE55" s="597"/>
      <c r="AF55" s="597"/>
      <c r="AG55" s="597"/>
      <c r="AH55" s="597"/>
      <c r="AI55" s="597"/>
      <c r="AJ55" s="597"/>
      <c r="AK55" s="598"/>
      <c r="DI55" s="595"/>
      <c r="DJ55" s="595"/>
      <c r="DK55" s="595"/>
      <c r="DL55" s="595"/>
      <c r="DM55" s="140"/>
      <c r="DN55" s="122"/>
      <c r="DO55" s="121"/>
      <c r="DP55" s="141" t="s">
        <v>422</v>
      </c>
      <c r="DQ55" s="131" t="e">
        <f>#REF!</f>
        <v>#REF!</v>
      </c>
      <c r="DR55" s="140" t="b">
        <v>0</v>
      </c>
      <c r="DS55" s="136" t="e">
        <f>#REF!&lt;35</f>
        <v>#REF!</v>
      </c>
      <c r="DT55" s="136" t="e">
        <f>IF(#REF!="N",TRUE)</f>
        <v>#REF!</v>
      </c>
      <c r="DU55" s="139" t="e">
        <f t="shared" si="6"/>
        <v>#REF!</v>
      </c>
      <c r="DV55" s="135" t="e">
        <v>#REF!</v>
      </c>
      <c r="DW55" s="135" t="e">
        <f>IF(#REF!&gt;0,(#REF!*#REF!)/144,0)</f>
        <v>#REF!</v>
      </c>
      <c r="DX55" s="135" t="e">
        <v>#REF!</v>
      </c>
      <c r="DZ55" s="138" t="s">
        <v>421</v>
      </c>
      <c r="EA55" s="137" t="e">
        <f>#REF!</f>
        <v>#REF!</v>
      </c>
      <c r="EB55" s="140" t="b">
        <v>0</v>
      </c>
      <c r="EC55" s="136" t="e">
        <f>#REF!&lt;35</f>
        <v>#REF!</v>
      </c>
      <c r="ED55" s="136" t="e">
        <f>IF(#REF!="N",TRUE)</f>
        <v>#REF!</v>
      </c>
      <c r="EE55" s="136" t="e">
        <f t="shared" ref="EE55:EE64" si="7">IF(AND(AND(EA55=TRUE,EB55=FALSE,EC55=TRUE)),TRUE)</f>
        <v>#REF!</v>
      </c>
      <c r="EF55" s="135" t="e">
        <v>#REF!</v>
      </c>
      <c r="EG55" s="134" t="e">
        <f>IF(#REF!&gt;0,(#REF!*#REF!)/144,0)</f>
        <v>#REF!</v>
      </c>
      <c r="EH55" s="133" t="e">
        <v>#REF!</v>
      </c>
    </row>
    <row r="56" spans="1:141" ht="15.6" x14ac:dyDescent="0.3">
      <c r="A56" s="158" t="s">
        <v>420</v>
      </c>
      <c r="B56" s="157"/>
      <c r="C56" s="157"/>
      <c r="D56" s="154"/>
      <c r="E56" s="154"/>
      <c r="F56" s="154"/>
      <c r="G56" s="154"/>
      <c r="H56" s="154"/>
      <c r="I56" s="154"/>
      <c r="J56" s="154"/>
      <c r="K56" s="154"/>
      <c r="L56" s="154"/>
      <c r="M56" s="154"/>
      <c r="N56" s="154"/>
      <c r="O56" s="154"/>
      <c r="P56" s="154"/>
      <c r="Q56" s="154"/>
      <c r="R56" s="154"/>
      <c r="S56" s="154"/>
      <c r="T56" s="154"/>
      <c r="U56" s="154"/>
      <c r="V56" s="153"/>
      <c r="W56" s="153"/>
      <c r="X56" s="153"/>
      <c r="Y56" s="153"/>
      <c r="Z56" s="153"/>
      <c r="AA56" s="153"/>
      <c r="AB56" s="156" t="s">
        <v>419</v>
      </c>
      <c r="AC56" s="155"/>
      <c r="AD56" s="154"/>
      <c r="AE56" s="154"/>
      <c r="AF56" s="154"/>
      <c r="AG56" s="154"/>
      <c r="AH56" s="154"/>
      <c r="AI56" s="154"/>
      <c r="AJ56" s="153"/>
      <c r="AK56" s="153"/>
      <c r="DI56" s="152"/>
      <c r="DM56" s="124"/>
      <c r="DN56" s="120"/>
      <c r="DO56" s="120"/>
      <c r="DP56" s="141" t="s">
        <v>418</v>
      </c>
      <c r="DQ56" s="131" t="e">
        <f>#REF!</f>
        <v>#REF!</v>
      </c>
      <c r="DR56" s="140" t="b">
        <v>0</v>
      </c>
      <c r="DS56" s="136" t="e">
        <f>#REF!&lt;35</f>
        <v>#REF!</v>
      </c>
      <c r="DT56" s="136" t="e">
        <f>IF(#REF!="N",TRUE)</f>
        <v>#REF!</v>
      </c>
      <c r="DU56" s="139" t="e">
        <f t="shared" si="6"/>
        <v>#REF!</v>
      </c>
      <c r="DV56" s="135" t="e">
        <v>#REF!</v>
      </c>
      <c r="DW56" s="135" t="e">
        <f>IF(#REF!&gt;0,(#REF!*#REF!)/144,0)</f>
        <v>#REF!</v>
      </c>
      <c r="DX56" s="135" t="e">
        <v>#REF!</v>
      </c>
      <c r="DZ56" s="138" t="s">
        <v>417</v>
      </c>
      <c r="EA56" s="137" t="e">
        <f>#REF!</f>
        <v>#REF!</v>
      </c>
      <c r="EB56" s="140" t="b">
        <v>0</v>
      </c>
      <c r="EC56" s="136" t="e">
        <f>#REF!&lt;35</f>
        <v>#REF!</v>
      </c>
      <c r="ED56" s="136" t="e">
        <f>IF(#REF!="N",TRUE)</f>
        <v>#REF!</v>
      </c>
      <c r="EE56" s="136" t="e">
        <f t="shared" si="7"/>
        <v>#REF!</v>
      </c>
      <c r="EF56" s="135" t="e">
        <v>#REF!</v>
      </c>
      <c r="EG56" s="134" t="e">
        <f>IF(#REF!&gt;0,(#REF!*#REF!)/144,0)</f>
        <v>#REF!</v>
      </c>
      <c r="EH56" s="133" t="e">
        <v>#REF!</v>
      </c>
    </row>
    <row r="57" spans="1:141" x14ac:dyDescent="0.3">
      <c r="DH57" s="151" t="s">
        <v>416</v>
      </c>
      <c r="DI57" s="150"/>
      <c r="DJ57" s="150"/>
      <c r="DK57" s="149"/>
      <c r="DM57" s="124"/>
      <c r="DN57" s="118"/>
      <c r="DO57" s="118"/>
      <c r="DP57" s="141" t="s">
        <v>415</v>
      </c>
      <c r="DQ57" s="131" t="e">
        <f>#REF!</f>
        <v>#REF!</v>
      </c>
      <c r="DR57" s="140" t="b">
        <v>0</v>
      </c>
      <c r="DS57" s="136" t="e">
        <f>#REF!&lt;35</f>
        <v>#REF!</v>
      </c>
      <c r="DT57" s="136" t="e">
        <f>IF(#REF!="N",TRUE)</f>
        <v>#REF!</v>
      </c>
      <c r="DU57" s="139" t="e">
        <f t="shared" si="6"/>
        <v>#REF!</v>
      </c>
      <c r="DV57" s="135" t="e">
        <v>#REF!</v>
      </c>
      <c r="DW57" s="135" t="e">
        <f>IF(#REF!&gt;0,(#REF!*#REF!)/144,0)</f>
        <v>#REF!</v>
      </c>
      <c r="DX57" s="135" t="e">
        <v>#REF!</v>
      </c>
      <c r="DZ57" s="138" t="s">
        <v>414</v>
      </c>
      <c r="EA57" s="137" t="e">
        <f>#REF!</f>
        <v>#REF!</v>
      </c>
      <c r="EB57" s="140" t="b">
        <v>0</v>
      </c>
      <c r="EC57" s="136" t="e">
        <f>#REF!&lt;35</f>
        <v>#REF!</v>
      </c>
      <c r="ED57" s="136" t="e">
        <f>IF(#REF!="N",TRUE)</f>
        <v>#REF!</v>
      </c>
      <c r="EE57" s="136" t="e">
        <f t="shared" si="7"/>
        <v>#REF!</v>
      </c>
      <c r="EF57" s="135" t="e">
        <v>#REF!</v>
      </c>
      <c r="EG57" s="134" t="e">
        <f>IF(#REF!&gt;0,(#REF!*#REF!)/144,0)</f>
        <v>#REF!</v>
      </c>
      <c r="EH57" s="133" t="e">
        <v>#REF!</v>
      </c>
    </row>
    <row r="58" spans="1:141" x14ac:dyDescent="0.3">
      <c r="DH58" s="132" t="e">
        <f>IF(#REF!&gt;1,#REF!,"")</f>
        <v>#REF!</v>
      </c>
      <c r="DI58" s="113" t="e">
        <f>IF(#REF!&gt;0,#REF!,)</f>
        <v>#REF!</v>
      </c>
      <c r="DJ58" s="113" t="e">
        <f>IF(#REF!&gt;0,#REF!,"")</f>
        <v>#REF!</v>
      </c>
      <c r="DK58" s="130" t="e">
        <f>IF(#REF!&gt;0,#REF!,0)</f>
        <v>#REF!</v>
      </c>
      <c r="DM58" s="148"/>
      <c r="DN58" s="119"/>
      <c r="DO58" s="119"/>
      <c r="DP58" s="141" t="s">
        <v>413</v>
      </c>
      <c r="DQ58" s="131" t="e">
        <f>#REF!</f>
        <v>#REF!</v>
      </c>
      <c r="DR58" s="140" t="b">
        <v>0</v>
      </c>
      <c r="DS58" s="136" t="e">
        <f>#REF!&lt;35</f>
        <v>#REF!</v>
      </c>
      <c r="DT58" s="136" t="e">
        <f>IF(#REF!="N",TRUE)</f>
        <v>#REF!</v>
      </c>
      <c r="DU58" s="139" t="e">
        <f t="shared" si="6"/>
        <v>#REF!</v>
      </c>
      <c r="DV58" s="135" t="e">
        <v>#REF!</v>
      </c>
      <c r="DW58" s="135" t="e">
        <f>IF(#REF!&gt;0,(#REF!*#REF!)/144,0)</f>
        <v>#REF!</v>
      </c>
      <c r="DX58" s="135" t="e">
        <v>#REF!</v>
      </c>
      <c r="DZ58" s="138" t="s">
        <v>412</v>
      </c>
      <c r="EA58" s="137" t="e">
        <f>#REF!</f>
        <v>#REF!</v>
      </c>
      <c r="EB58" s="140" t="b">
        <v>0</v>
      </c>
      <c r="EC58" s="136" t="e">
        <f>#REF!&lt;35</f>
        <v>#REF!</v>
      </c>
      <c r="ED58" s="136" t="e">
        <f>IF(#REF!="N",TRUE)</f>
        <v>#REF!</v>
      </c>
      <c r="EE58" s="136" t="e">
        <f t="shared" si="7"/>
        <v>#REF!</v>
      </c>
      <c r="EF58" s="135" t="e">
        <v>#REF!</v>
      </c>
      <c r="EG58" s="134" t="e">
        <f>IF(#REF!&gt;0,(#REF!*#REF!)/144,0)</f>
        <v>#REF!</v>
      </c>
      <c r="EH58" s="133" t="e">
        <v>#REF!</v>
      </c>
    </row>
    <row r="59" spans="1:141" x14ac:dyDescent="0.3">
      <c r="DH59" s="132" t="e">
        <f>IF(#REF!&gt;1,#REF!,"")</f>
        <v>#REF!</v>
      </c>
      <c r="DI59" s="113" t="e">
        <f>IF(#REF!&gt;0,#REF!,)</f>
        <v>#REF!</v>
      </c>
      <c r="DJ59" s="113" t="e">
        <f>IF(#REF!&gt;0,#REF!,"")</f>
        <v>#REF!</v>
      </c>
      <c r="DK59" s="130" t="e">
        <f>IF(#REF!&gt;0,#REF!,0)</f>
        <v>#REF!</v>
      </c>
      <c r="DM59" s="147"/>
      <c r="DN59" s="119"/>
      <c r="DO59" s="119"/>
      <c r="DP59" s="141" t="s">
        <v>411</v>
      </c>
      <c r="DQ59" s="131" t="e">
        <f>#REF!</f>
        <v>#REF!</v>
      </c>
      <c r="DR59" s="140" t="b">
        <v>0</v>
      </c>
      <c r="DS59" s="136" t="e">
        <f>#REF!&lt;35</f>
        <v>#REF!</v>
      </c>
      <c r="DT59" s="136" t="e">
        <f>IF(#REF!="N",TRUE)</f>
        <v>#REF!</v>
      </c>
      <c r="DU59" s="139" t="e">
        <f t="shared" si="6"/>
        <v>#REF!</v>
      </c>
      <c r="DV59" s="135" t="e">
        <v>#REF!</v>
      </c>
      <c r="DW59" s="135" t="e">
        <f>IF(#REF!&gt;0,(#REF!*#REF!)/144,0)</f>
        <v>#REF!</v>
      </c>
      <c r="DX59" s="135" t="e">
        <v>#REF!</v>
      </c>
      <c r="DZ59" s="138" t="s">
        <v>410</v>
      </c>
      <c r="EA59" s="137" t="e">
        <f>#REF!</f>
        <v>#REF!</v>
      </c>
      <c r="EB59" s="140" t="b">
        <v>0</v>
      </c>
      <c r="EC59" s="136" t="e">
        <f>#REF!&lt;35</f>
        <v>#REF!</v>
      </c>
      <c r="ED59" s="136" t="e">
        <f>IF(#REF!="N",TRUE)</f>
        <v>#REF!</v>
      </c>
      <c r="EE59" s="136" t="e">
        <f t="shared" si="7"/>
        <v>#REF!</v>
      </c>
      <c r="EF59" s="135" t="e">
        <v>#REF!</v>
      </c>
      <c r="EG59" s="134" t="e">
        <f>IF(#REF!&gt;0,(#REF!*#REF!)/144,0)</f>
        <v>#REF!</v>
      </c>
      <c r="EH59" s="133" t="e">
        <v>#REF!</v>
      </c>
    </row>
    <row r="60" spans="1:141" x14ac:dyDescent="0.3">
      <c r="DH60" s="132" t="e">
        <f>IF(#REF!&gt;1,#REF!,"")</f>
        <v>#REF!</v>
      </c>
      <c r="DI60" s="113" t="e">
        <f>IF(#REF!&gt;0,#REF!,)</f>
        <v>#REF!</v>
      </c>
      <c r="DJ60" s="113" t="e">
        <f>IF(#REF!&gt;0,#REF!,"")</f>
        <v>#REF!</v>
      </c>
      <c r="DK60" s="130" t="e">
        <f>IF(#REF!&gt;0,#REF!,0)</f>
        <v>#REF!</v>
      </c>
      <c r="DM60" s="124"/>
      <c r="DN60" s="118"/>
      <c r="DO60" s="118"/>
      <c r="DP60" s="141" t="s">
        <v>409</v>
      </c>
      <c r="DQ60" s="131" t="e">
        <f>#REF!</f>
        <v>#REF!</v>
      </c>
      <c r="DR60" s="140" t="b">
        <v>0</v>
      </c>
      <c r="DS60" s="136" t="e">
        <f>#REF!&lt;35</f>
        <v>#REF!</v>
      </c>
      <c r="DT60" s="136" t="e">
        <f>IF(#REF!="N",TRUE)</f>
        <v>#REF!</v>
      </c>
      <c r="DU60" s="139" t="e">
        <f t="shared" si="6"/>
        <v>#REF!</v>
      </c>
      <c r="DV60" s="135" t="e">
        <v>#REF!</v>
      </c>
      <c r="DW60" s="135" t="e">
        <f>IF(#REF!&gt;0,(#REF!*#REF!)/144,0)</f>
        <v>#REF!</v>
      </c>
      <c r="DX60" s="135" t="e">
        <v>#REF!</v>
      </c>
      <c r="DZ60" s="138" t="s">
        <v>408</v>
      </c>
      <c r="EA60" s="137" t="e">
        <f>#REF!</f>
        <v>#REF!</v>
      </c>
      <c r="EB60" s="140" t="b">
        <v>0</v>
      </c>
      <c r="EC60" s="136" t="e">
        <f>#REF!&lt;35</f>
        <v>#REF!</v>
      </c>
      <c r="ED60" s="136" t="e">
        <f>IF(#REF!="N",TRUE)</f>
        <v>#REF!</v>
      </c>
      <c r="EE60" s="136" t="e">
        <f t="shared" si="7"/>
        <v>#REF!</v>
      </c>
      <c r="EF60" s="135" t="e">
        <v>#REF!</v>
      </c>
      <c r="EG60" s="134" t="e">
        <f>IF(#REF!&gt;0,(#REF!*#REF!)/144,0)</f>
        <v>#REF!</v>
      </c>
      <c r="EH60" s="133" t="e">
        <v>#REF!</v>
      </c>
    </row>
    <row r="61" spans="1:141" x14ac:dyDescent="0.3">
      <c r="DH61" s="132" t="e">
        <f>IF(#REF!&gt;1,#REF!,"")</f>
        <v>#REF!</v>
      </c>
      <c r="DI61" s="113" t="e">
        <f>IF(#REF!&gt;0,#REF!,)</f>
        <v>#REF!</v>
      </c>
      <c r="DJ61" s="113" t="e">
        <f>IF(#REF!&gt;0,#REF!,"")</f>
        <v>#REF!</v>
      </c>
      <c r="DK61" s="130" t="e">
        <f>IF(#REF!&gt;0,#REF!,0)</f>
        <v>#REF!</v>
      </c>
      <c r="DM61" s="124"/>
      <c r="DN61" s="146"/>
      <c r="DO61" s="146"/>
      <c r="DP61" s="141" t="s">
        <v>407</v>
      </c>
      <c r="DQ61" s="131" t="e">
        <f>#REF!</f>
        <v>#REF!</v>
      </c>
      <c r="DR61" s="140" t="b">
        <v>0</v>
      </c>
      <c r="DS61" s="136" t="e">
        <f>#REF!&lt;35</f>
        <v>#REF!</v>
      </c>
      <c r="DT61" s="136" t="e">
        <f>IF(#REF!="N",TRUE)</f>
        <v>#REF!</v>
      </c>
      <c r="DU61" s="139" t="e">
        <f t="shared" si="6"/>
        <v>#REF!</v>
      </c>
      <c r="DV61" s="135" t="e">
        <v>#REF!</v>
      </c>
      <c r="DW61" s="135" t="e">
        <f>IF(#REF!&gt;0,(#REF!*#REF!)/144,0)</f>
        <v>#REF!</v>
      </c>
      <c r="DX61" s="135" t="e">
        <v>#REF!</v>
      </c>
      <c r="DZ61" s="138" t="s">
        <v>406</v>
      </c>
      <c r="EA61" s="137" t="e">
        <f>#REF!</f>
        <v>#REF!</v>
      </c>
      <c r="EB61" s="145" t="b">
        <v>0</v>
      </c>
      <c r="EC61" s="136" t="e">
        <f>#REF!&lt;35</f>
        <v>#REF!</v>
      </c>
      <c r="ED61" s="136" t="e">
        <f>IF(#REF!="N",TRUE)</f>
        <v>#REF!</v>
      </c>
      <c r="EE61" s="136" t="e">
        <f t="shared" si="7"/>
        <v>#REF!</v>
      </c>
      <c r="EF61" s="135" t="e">
        <v>#REF!</v>
      </c>
      <c r="EG61" s="134" t="e">
        <f>IF(#REF!&gt;0,(#REF!*#REF!)/144,0)</f>
        <v>#REF!</v>
      </c>
      <c r="EH61" s="133" t="e">
        <v>#REF!</v>
      </c>
    </row>
    <row r="62" spans="1:141" x14ac:dyDescent="0.3">
      <c r="DH62" s="132" t="e">
        <f>IF(#REF!&gt;1,#REF!,"")</f>
        <v>#REF!</v>
      </c>
      <c r="DI62" s="113" t="e">
        <f>IF(#REF!&gt;0,#REF!,)</f>
        <v>#REF!</v>
      </c>
      <c r="DJ62" s="113" t="e">
        <f>IF(#REF!&gt;0,#REF!,"")</f>
        <v>#REF!</v>
      </c>
      <c r="DK62" s="130" t="e">
        <f>IF(#REF!&gt;0,#REF!,0)</f>
        <v>#REF!</v>
      </c>
      <c r="DM62" s="124"/>
      <c r="DN62" s="144"/>
      <c r="DO62" s="143"/>
      <c r="DP62" s="141" t="s">
        <v>405</v>
      </c>
      <c r="DQ62" s="131" t="e">
        <f>#REF!</f>
        <v>#REF!</v>
      </c>
      <c r="DR62" s="140" t="b">
        <v>0</v>
      </c>
      <c r="DS62" s="136" t="e">
        <f>#REF!&lt;35</f>
        <v>#REF!</v>
      </c>
      <c r="DT62" s="136" t="e">
        <f>IF(#REF!="N",TRUE)</f>
        <v>#REF!</v>
      </c>
      <c r="DU62" s="139" t="e">
        <f t="shared" si="6"/>
        <v>#REF!</v>
      </c>
      <c r="DV62" s="135" t="e">
        <v>#REF!</v>
      </c>
      <c r="DW62" s="135" t="e">
        <f>IF(#REF!&gt;0,(#REF!*#REF!)/144,0)</f>
        <v>#REF!</v>
      </c>
      <c r="DX62" s="135" t="e">
        <v>#REF!</v>
      </c>
      <c r="DZ62" s="138" t="s">
        <v>404</v>
      </c>
      <c r="EA62" s="137" t="e">
        <f>#REF!</f>
        <v>#REF!</v>
      </c>
      <c r="EB62" s="142" t="b">
        <v>0</v>
      </c>
      <c r="EC62" s="136" t="e">
        <f>#REF!&lt;35</f>
        <v>#REF!</v>
      </c>
      <c r="ED62" s="136" t="e">
        <f>IF(#REF!="N",TRUE)</f>
        <v>#REF!</v>
      </c>
      <c r="EE62" s="136" t="e">
        <f t="shared" si="7"/>
        <v>#REF!</v>
      </c>
      <c r="EF62" s="135" t="e">
        <v>#REF!</v>
      </c>
      <c r="EG62" s="134" t="e">
        <f>IF(#REF!&gt;0,(#REF!*#REF!)/144,0)</f>
        <v>#REF!</v>
      </c>
      <c r="EH62" s="133" t="e">
        <v>#REF!</v>
      </c>
    </row>
    <row r="63" spans="1:141" x14ac:dyDescent="0.3">
      <c r="DH63" s="132" t="e">
        <f>IF(#REF!&gt;1,#REF!,"")</f>
        <v>#REF!</v>
      </c>
      <c r="DI63" s="113" t="e">
        <f>IF(#REF!&gt;0,#REF!,)</f>
        <v>#REF!</v>
      </c>
      <c r="DJ63" s="113" t="e">
        <f>IF(#REF!&gt;0,#REF!,"")</f>
        <v>#REF!</v>
      </c>
      <c r="DK63" s="130" t="e">
        <f>IF(#REF!&gt;0,#REF!,0)</f>
        <v>#REF!</v>
      </c>
      <c r="DM63" s="124"/>
      <c r="DN63" s="123"/>
      <c r="DO63" s="123"/>
      <c r="DP63" s="141" t="s">
        <v>403</v>
      </c>
      <c r="DQ63" s="131" t="e">
        <f>#REF!</f>
        <v>#REF!</v>
      </c>
      <c r="DR63" s="140" t="b">
        <v>0</v>
      </c>
      <c r="DS63" s="136" t="e">
        <f>#REF!&lt;35</f>
        <v>#REF!</v>
      </c>
      <c r="DT63" s="136" t="e">
        <f>IF(#REF!="N",TRUE)</f>
        <v>#REF!</v>
      </c>
      <c r="DU63" s="139" t="e">
        <f t="shared" si="6"/>
        <v>#REF!</v>
      </c>
      <c r="DV63" s="135" t="e">
        <v>#REF!</v>
      </c>
      <c r="DW63" s="135" t="e">
        <f>IF(#REF!&gt;0,(#REF!*#REF!)/144,0)</f>
        <v>#REF!</v>
      </c>
      <c r="DX63" s="135" t="e">
        <v>#REF!</v>
      </c>
      <c r="DZ63" s="138" t="s">
        <v>402</v>
      </c>
      <c r="EA63" s="137" t="e">
        <f>#REF!</f>
        <v>#REF!</v>
      </c>
      <c r="EB63" s="137" t="b">
        <v>0</v>
      </c>
      <c r="EC63" s="136" t="e">
        <f>#REF!&lt;35</f>
        <v>#REF!</v>
      </c>
      <c r="ED63" s="136" t="e">
        <f>IF(#REF!="N",TRUE)</f>
        <v>#REF!</v>
      </c>
      <c r="EE63" s="136" t="e">
        <f t="shared" si="7"/>
        <v>#REF!</v>
      </c>
      <c r="EF63" s="135" t="e">
        <v>#REF!</v>
      </c>
      <c r="EG63" s="134" t="e">
        <f>IF(#REF!&gt;0,(#REF!*#REF!)/144,0)</f>
        <v>#REF!</v>
      </c>
      <c r="EH63" s="133" t="e">
        <v>#REF!</v>
      </c>
    </row>
    <row r="64" spans="1:141" x14ac:dyDescent="0.3">
      <c r="DH64" s="132" t="e">
        <f>IF(#REF!&gt;1,#REF!,"")</f>
        <v>#REF!</v>
      </c>
      <c r="DI64" s="113" t="e">
        <f>IF(#REF!&gt;0,#REF!,)</f>
        <v>#REF!</v>
      </c>
      <c r="DJ64" s="113" t="e">
        <f>IF(#REF!&gt;0,#REF!,"")</f>
        <v>#REF!</v>
      </c>
      <c r="DK64" s="130" t="e">
        <f>IF(#REF!&gt;0,#REF!,0)</f>
        <v>#REF!</v>
      </c>
      <c r="DM64" s="124"/>
      <c r="DN64" s="123"/>
      <c r="DO64" s="123"/>
      <c r="DP64" s="141" t="s">
        <v>401</v>
      </c>
      <c r="DQ64" s="131" t="e">
        <f>#REF!</f>
        <v>#REF!</v>
      </c>
      <c r="DR64" s="140" t="b">
        <v>0</v>
      </c>
      <c r="DS64" s="136" t="e">
        <f>#REF!&lt;35</f>
        <v>#REF!</v>
      </c>
      <c r="DT64" s="136" t="e">
        <f>IF(#REF!="N",TRUE)</f>
        <v>#REF!</v>
      </c>
      <c r="DU64" s="139" t="e">
        <f t="shared" si="6"/>
        <v>#REF!</v>
      </c>
      <c r="DV64" s="135" t="e">
        <v>#REF!</v>
      </c>
      <c r="DW64" s="135" t="e">
        <f>IF(#REF!&gt;0,(#REF!*#REF!)/144,0)</f>
        <v>#REF!</v>
      </c>
      <c r="DX64" s="135" t="e">
        <v>#REF!</v>
      </c>
      <c r="DZ64" s="138" t="s">
        <v>400</v>
      </c>
      <c r="EA64" s="137" t="e">
        <f>#REF!</f>
        <v>#REF!</v>
      </c>
      <c r="EB64" s="137" t="b">
        <v>0</v>
      </c>
      <c r="EC64" s="136" t="e">
        <f>#REF!&lt;35</f>
        <v>#REF!</v>
      </c>
      <c r="ED64" s="136" t="e">
        <f>IF(#REF!="N",TRUE)</f>
        <v>#REF!</v>
      </c>
      <c r="EE64" s="136" t="e">
        <f t="shared" si="7"/>
        <v>#REF!</v>
      </c>
      <c r="EF64" s="135" t="e">
        <v>#REF!</v>
      </c>
      <c r="EG64" s="134" t="e">
        <f>IF(#REF!&gt;0,(#REF!*#REF!)/144,0)</f>
        <v>#REF!</v>
      </c>
      <c r="EH64" s="133" t="e">
        <v>#REF!</v>
      </c>
    </row>
    <row r="65" spans="112:133" x14ac:dyDescent="0.3">
      <c r="DH65" s="132" t="e">
        <f>IF(#REF!&gt;1,#REF!,"")</f>
        <v>#REF!</v>
      </c>
      <c r="DI65" s="113" t="e">
        <f>IF(#REF!&gt;0,#REF!,)</f>
        <v>#REF!</v>
      </c>
      <c r="DJ65" s="113" t="e">
        <f>IF(#REF!&gt;0,#REF!,"")</f>
        <v>#REF!</v>
      </c>
      <c r="DK65" s="130" t="e">
        <f>IF(#REF!&gt;0,#REF!,0)</f>
        <v>#REF!</v>
      </c>
      <c r="DM65" s="124"/>
      <c r="DN65" s="123"/>
      <c r="DO65" s="123"/>
      <c r="DP65" s="118"/>
      <c r="DR65" s="123" t="s">
        <v>399</v>
      </c>
      <c r="DV65" t="e">
        <f>SUM(DV54:DV64)</f>
        <v>#REF!</v>
      </c>
      <c r="DX65" s="123"/>
      <c r="DY65" s="123"/>
      <c r="DZ65" s="123"/>
      <c r="EA65" s="123"/>
      <c r="EB65" s="117"/>
    </row>
    <row r="66" spans="112:133" x14ac:dyDescent="0.3">
      <c r="DH66" s="131">
        <f>COUNTA(#REF!)</f>
        <v>1</v>
      </c>
      <c r="DI66" s="113" t="e">
        <f>SUM(DI58:DI65)</f>
        <v>#REF!</v>
      </c>
      <c r="DJ66" s="131">
        <f>COUNTA(#REF!)</f>
        <v>1</v>
      </c>
      <c r="DK66" s="130" t="e">
        <f>SUM(DK58:DK65)</f>
        <v>#REF!</v>
      </c>
      <c r="DM66" s="124"/>
      <c r="DN66" s="123"/>
      <c r="DO66" s="123"/>
      <c r="DP66" s="118"/>
      <c r="DQ66" s="118" t="b">
        <v>1</v>
      </c>
      <c r="DR66" s="118" t="b">
        <v>0</v>
      </c>
      <c r="DS66" s="118" t="b">
        <v>1</v>
      </c>
      <c r="DT66" s="118" t="b">
        <v>0</v>
      </c>
      <c r="DU66" s="118" t="b">
        <v>0</v>
      </c>
      <c r="DV66" s="118"/>
      <c r="DW66" s="123"/>
      <c r="DX66" s="123"/>
      <c r="DY66" s="123"/>
      <c r="DZ66" s="123"/>
      <c r="EA66" s="123"/>
      <c r="EB66" s="123"/>
      <c r="EC66" s="117"/>
    </row>
    <row r="67" spans="112:133" x14ac:dyDescent="0.3">
      <c r="DH67" s="129"/>
      <c r="DI67" s="117"/>
      <c r="DJ67" s="117"/>
      <c r="DK67" s="128"/>
      <c r="DM67" s="124"/>
      <c r="DN67" s="123"/>
      <c r="DO67" s="123"/>
      <c r="DP67" s="118"/>
      <c r="DQ67" s="118"/>
      <c r="DR67" s="118"/>
      <c r="DS67" s="118"/>
      <c r="DT67" s="118"/>
      <c r="DU67" s="118"/>
      <c r="DV67" s="118"/>
      <c r="DW67" s="123"/>
      <c r="DX67" s="123"/>
      <c r="DY67" s="123"/>
      <c r="DZ67" s="123"/>
      <c r="EA67" s="123"/>
      <c r="EB67" s="123"/>
      <c r="EC67" s="117"/>
    </row>
    <row r="68" spans="112:133" x14ac:dyDescent="0.3">
      <c r="DH68" s="127" t="s">
        <v>398</v>
      </c>
      <c r="DI68" s="126" t="e">
        <f>(DI66+DK66)/(DH66+DJ66)</f>
        <v>#REF!</v>
      </c>
      <c r="DJ68" s="126"/>
      <c r="DK68" s="125"/>
      <c r="DM68" s="124"/>
      <c r="DN68" s="123"/>
      <c r="DO68" s="123"/>
      <c r="DP68" s="118"/>
      <c r="DQ68" s="118"/>
      <c r="DR68" s="118"/>
      <c r="DS68" s="118"/>
      <c r="DT68" s="118"/>
      <c r="DU68" s="118"/>
      <c r="DV68" s="118"/>
      <c r="DW68" s="123"/>
      <c r="DX68" s="123"/>
      <c r="DY68" s="123"/>
      <c r="DZ68" s="123"/>
      <c r="EA68" s="123"/>
      <c r="EB68" s="123"/>
      <c r="EC68" s="117"/>
    </row>
    <row r="69" spans="112:133" x14ac:dyDescent="0.3">
      <c r="DM69" s="124"/>
      <c r="DN69" s="123"/>
      <c r="DO69" s="123"/>
      <c r="DP69" s="118"/>
      <c r="DQ69" s="118"/>
      <c r="DR69" s="118"/>
      <c r="DS69" s="118"/>
      <c r="DT69" s="118"/>
      <c r="DU69" s="118"/>
      <c r="DV69" s="118"/>
      <c r="DW69" s="123"/>
      <c r="DX69" s="123"/>
      <c r="DY69" s="123"/>
      <c r="DZ69" s="123"/>
      <c r="EA69" s="123"/>
      <c r="EB69" s="123"/>
      <c r="EC69" s="117"/>
    </row>
    <row r="70" spans="112:133" x14ac:dyDescent="0.3">
      <c r="DM70" s="124"/>
      <c r="DN70" s="123"/>
      <c r="DO70" s="123"/>
      <c r="DP70" s="118"/>
      <c r="DQ70" s="118"/>
      <c r="DR70" s="118"/>
      <c r="DS70" s="118"/>
      <c r="DT70" s="118"/>
      <c r="DU70" s="118"/>
      <c r="DV70" s="118"/>
      <c r="DW70" s="123"/>
      <c r="DX70" s="123"/>
      <c r="DY70" s="123"/>
      <c r="DZ70" s="123"/>
      <c r="EA70" s="123"/>
      <c r="EB70" s="123"/>
      <c r="EC70" s="117"/>
    </row>
    <row r="71" spans="112:133" x14ac:dyDescent="0.3">
      <c r="DM71" s="124"/>
      <c r="DN71" s="123"/>
      <c r="DO71" s="123"/>
      <c r="DP71" s="118"/>
      <c r="DQ71" s="118"/>
      <c r="DR71" s="118"/>
      <c r="DS71" s="118"/>
      <c r="DT71" s="118"/>
      <c r="DU71" s="118"/>
      <c r="DV71" s="118"/>
      <c r="DW71" s="123"/>
      <c r="DX71" s="123"/>
      <c r="DY71" s="123"/>
      <c r="DZ71" s="123"/>
      <c r="EA71" s="123"/>
      <c r="EB71" s="123"/>
      <c r="EC71" s="117"/>
    </row>
    <row r="72" spans="112:133" x14ac:dyDescent="0.3">
      <c r="DM72" s="124"/>
      <c r="DN72" s="123"/>
      <c r="DO72" s="123"/>
      <c r="DP72" s="118"/>
      <c r="DQ72" s="118"/>
      <c r="DR72" s="118"/>
      <c r="DS72" s="118"/>
      <c r="DT72" s="118"/>
      <c r="DU72" s="118"/>
      <c r="DV72" s="118"/>
      <c r="DW72" s="123"/>
      <c r="DX72" s="123"/>
      <c r="DY72" s="123"/>
      <c r="DZ72" s="123"/>
      <c r="EA72" s="123"/>
      <c r="EB72" s="123"/>
      <c r="EC72" s="117"/>
    </row>
    <row r="73" spans="112:133" x14ac:dyDescent="0.3">
      <c r="DM73" s="124"/>
      <c r="DN73" s="123"/>
      <c r="DO73" s="123"/>
      <c r="DP73" s="118"/>
      <c r="DQ73" s="118"/>
      <c r="DR73" s="118"/>
      <c r="DS73" s="118"/>
      <c r="DT73" s="118"/>
      <c r="DU73" s="118"/>
      <c r="DV73" s="118"/>
      <c r="DW73" s="123"/>
      <c r="DX73" s="123"/>
      <c r="DY73" s="123"/>
      <c r="DZ73" s="123"/>
      <c r="EA73" s="123"/>
      <c r="EB73" s="123"/>
      <c r="EC73" s="117"/>
    </row>
    <row r="74" spans="112:133" x14ac:dyDescent="0.3">
      <c r="DM74" s="124"/>
      <c r="DN74" s="123"/>
      <c r="DO74" s="123"/>
      <c r="DP74" s="118"/>
      <c r="DQ74" s="118"/>
      <c r="DR74" s="118"/>
      <c r="DS74" s="118"/>
      <c r="DT74" s="118"/>
      <c r="DU74" s="118"/>
      <c r="DV74" s="118"/>
      <c r="DW74" s="123"/>
      <c r="DX74" s="123"/>
      <c r="DY74" s="123"/>
      <c r="DZ74" s="123"/>
      <c r="EA74" s="123"/>
      <c r="EB74" s="123"/>
      <c r="EC74" s="117"/>
    </row>
    <row r="75" spans="112:133" x14ac:dyDescent="0.3">
      <c r="DJ75" s="118"/>
      <c r="DK75" s="118"/>
      <c r="DL75" s="118"/>
      <c r="DM75" s="118"/>
      <c r="DN75" s="123"/>
      <c r="DO75" s="123"/>
      <c r="DP75" s="118"/>
      <c r="DQ75" s="118"/>
      <c r="DR75" s="118"/>
      <c r="DS75" s="118"/>
      <c r="DT75" s="118"/>
      <c r="DU75" s="118"/>
      <c r="DV75" s="118"/>
      <c r="DW75" s="123"/>
      <c r="DX75" s="123"/>
      <c r="DY75" s="123"/>
      <c r="DZ75" s="123"/>
      <c r="EA75" s="123"/>
      <c r="EB75" s="123"/>
      <c r="EC75" s="117"/>
    </row>
    <row r="76" spans="112:133" x14ac:dyDescent="0.3">
      <c r="DJ76" s="118"/>
      <c r="DK76" s="118"/>
      <c r="DL76" s="118"/>
      <c r="DM76" s="118"/>
      <c r="DN76" s="123"/>
      <c r="DO76" s="123"/>
      <c r="DP76" s="118"/>
      <c r="DQ76" s="118"/>
      <c r="DR76" s="118"/>
      <c r="DS76" s="118"/>
      <c r="DT76" s="118"/>
      <c r="DU76" s="118"/>
      <c r="DV76" s="118"/>
      <c r="DW76" s="123"/>
      <c r="DX76" s="123"/>
      <c r="DY76" s="123"/>
      <c r="DZ76" s="123"/>
      <c r="EA76" s="123"/>
      <c r="EB76" s="123"/>
      <c r="EC76" s="117"/>
    </row>
    <row r="77" spans="112:133" x14ac:dyDescent="0.3">
      <c r="DJ77" s="118"/>
      <c r="DK77" s="118"/>
      <c r="DL77" s="118"/>
      <c r="DM77" s="118"/>
      <c r="DN77" s="123"/>
      <c r="DO77" s="123"/>
      <c r="DP77" s="118"/>
      <c r="DQ77" s="118"/>
      <c r="DR77" s="118"/>
      <c r="DS77" s="118"/>
      <c r="DT77" s="118"/>
      <c r="DU77" s="118"/>
      <c r="DV77" s="118"/>
      <c r="DW77" s="123"/>
      <c r="DX77" s="123"/>
      <c r="DY77" s="123"/>
      <c r="DZ77" s="123"/>
      <c r="EA77" s="123"/>
      <c r="EB77" s="123"/>
      <c r="EC77" s="117"/>
    </row>
    <row r="78" spans="112:133" x14ac:dyDescent="0.3">
      <c r="DJ78" s="118"/>
      <c r="DK78" s="118"/>
      <c r="DL78" s="118"/>
      <c r="DM78" s="118"/>
      <c r="DN78" s="123"/>
      <c r="DO78" s="123"/>
      <c r="DP78" s="118"/>
      <c r="DQ78" s="118"/>
      <c r="DR78" s="118"/>
      <c r="DS78" s="118"/>
      <c r="DT78" s="118"/>
      <c r="DU78" s="118"/>
      <c r="DV78" s="118"/>
      <c r="DW78" s="123"/>
      <c r="DX78" s="123"/>
      <c r="DY78" s="123"/>
      <c r="DZ78" s="123"/>
      <c r="EA78" s="123"/>
      <c r="EB78" s="123"/>
      <c r="EC78" s="117"/>
    </row>
    <row r="79" spans="112:133" x14ac:dyDescent="0.3">
      <c r="DJ79" s="118"/>
      <c r="DK79" s="118"/>
      <c r="DL79" s="118"/>
      <c r="DM79" s="118"/>
      <c r="DN79" s="123"/>
      <c r="DO79" s="123"/>
      <c r="DP79" s="118"/>
      <c r="DQ79" s="118"/>
      <c r="DR79" s="118"/>
      <c r="DS79" s="118"/>
      <c r="DT79" s="118"/>
      <c r="DU79" s="118"/>
      <c r="DV79" s="118"/>
      <c r="DW79" s="123"/>
      <c r="DX79" s="123"/>
      <c r="DY79" s="123"/>
      <c r="DZ79" s="123"/>
      <c r="EA79" s="123"/>
      <c r="EB79" s="123"/>
      <c r="EC79" s="117"/>
    </row>
    <row r="80" spans="112:133" x14ac:dyDescent="0.3">
      <c r="DJ80" s="118"/>
      <c r="DK80" s="118"/>
      <c r="DL80" s="118"/>
      <c r="DM80" s="118"/>
      <c r="DN80" s="123"/>
      <c r="DO80" s="123"/>
      <c r="DP80" s="118"/>
      <c r="DQ80" s="118"/>
      <c r="DR80" s="118"/>
      <c r="DS80" s="118"/>
      <c r="DT80" s="118"/>
      <c r="DU80" s="118"/>
      <c r="DV80" s="118"/>
      <c r="DW80" s="123"/>
      <c r="DX80" s="123"/>
      <c r="DY80" s="123"/>
      <c r="DZ80" s="123"/>
      <c r="EA80" s="123"/>
      <c r="EB80" s="123"/>
      <c r="EC80" s="117"/>
    </row>
    <row r="81" spans="114:133" x14ac:dyDescent="0.3">
      <c r="DJ81" s="118"/>
      <c r="DK81" s="118"/>
      <c r="DL81" s="118"/>
      <c r="DM81" s="118"/>
      <c r="DN81" s="123"/>
      <c r="DO81" s="123"/>
      <c r="DP81" s="118"/>
      <c r="DQ81" s="118"/>
      <c r="DR81" s="118"/>
      <c r="DS81" s="118"/>
      <c r="DT81" s="118"/>
      <c r="DU81" s="118"/>
      <c r="DV81" s="118"/>
      <c r="DW81" s="123"/>
      <c r="DX81" s="123"/>
      <c r="DY81" s="123"/>
      <c r="DZ81" s="123"/>
      <c r="EA81" s="123"/>
      <c r="EB81" s="123"/>
      <c r="EC81" s="117"/>
    </row>
    <row r="82" spans="114:133" x14ac:dyDescent="0.3">
      <c r="DJ82" s="118"/>
      <c r="DK82" s="118"/>
      <c r="DL82" s="118"/>
      <c r="DM82" s="118"/>
      <c r="DN82" s="123"/>
      <c r="DO82" s="123"/>
      <c r="DP82" s="118"/>
      <c r="DQ82" s="118"/>
      <c r="DR82" s="118"/>
      <c r="DS82" s="118"/>
      <c r="DT82" s="118"/>
      <c r="DU82" s="118"/>
      <c r="DV82" s="118"/>
      <c r="DW82" s="123"/>
      <c r="DX82" s="123"/>
      <c r="DY82" s="123"/>
      <c r="DZ82" s="123"/>
      <c r="EA82" s="123"/>
      <c r="EB82" s="123"/>
      <c r="EC82" s="117"/>
    </row>
    <row r="83" spans="114:133" x14ac:dyDescent="0.3">
      <c r="DJ83" s="118"/>
      <c r="DK83" s="118"/>
      <c r="DL83" s="118"/>
      <c r="DM83" s="118"/>
      <c r="DN83" s="123"/>
      <c r="DO83" s="123"/>
      <c r="DP83" s="118"/>
      <c r="DQ83" s="118"/>
      <c r="DR83" s="118"/>
      <c r="DS83" s="118"/>
      <c r="DT83" s="118"/>
      <c r="DU83" s="118"/>
      <c r="DV83" s="118"/>
      <c r="DW83" s="123"/>
      <c r="DX83" s="123"/>
      <c r="DY83" s="123"/>
      <c r="DZ83" s="123"/>
      <c r="EA83" s="123"/>
      <c r="EB83" s="123"/>
      <c r="EC83" s="117"/>
    </row>
    <row r="84" spans="114:133" x14ac:dyDescent="0.3">
      <c r="DJ84" s="118"/>
      <c r="DK84" s="118"/>
      <c r="DL84" s="118"/>
      <c r="DM84" s="118"/>
      <c r="DN84" s="123"/>
      <c r="DO84" s="123"/>
      <c r="DP84" s="118"/>
      <c r="DQ84" s="118"/>
      <c r="DR84" s="118"/>
      <c r="DS84" s="118"/>
      <c r="DT84" s="118"/>
      <c r="DU84" s="118"/>
      <c r="DV84" s="118"/>
      <c r="DW84" s="123"/>
      <c r="DX84" s="123"/>
      <c r="DY84" s="123"/>
      <c r="DZ84" s="123"/>
      <c r="EA84" s="123"/>
      <c r="EB84" s="123"/>
      <c r="EC84" s="117"/>
    </row>
    <row r="85" spans="114:133" x14ac:dyDescent="0.3">
      <c r="DJ85" s="118"/>
      <c r="DK85" s="118"/>
      <c r="DL85" s="118"/>
      <c r="DM85" s="118"/>
      <c r="DN85" s="122"/>
      <c r="DO85" s="121"/>
      <c r="DP85" s="122"/>
      <c r="DQ85" s="121"/>
      <c r="DR85" s="122"/>
      <c r="DS85" s="121"/>
      <c r="DT85" s="122"/>
      <c r="DU85" s="121"/>
      <c r="DV85" s="118"/>
      <c r="DW85" s="118"/>
      <c r="DX85" s="118"/>
      <c r="DY85" s="118"/>
      <c r="DZ85" s="118"/>
      <c r="EA85" s="118"/>
      <c r="EB85" s="118"/>
      <c r="EC85" s="117"/>
    </row>
    <row r="86" spans="114:133" x14ac:dyDescent="0.3">
      <c r="DJ86" s="118"/>
      <c r="DK86" s="118"/>
      <c r="DL86" s="118"/>
      <c r="DM86" s="118"/>
      <c r="DN86" s="120"/>
      <c r="DO86" s="120"/>
      <c r="DP86" s="120"/>
      <c r="DQ86" s="120"/>
      <c r="DR86" s="120"/>
      <c r="DS86" s="120"/>
      <c r="DT86" s="120"/>
      <c r="DU86" s="119"/>
      <c r="DV86" s="118"/>
      <c r="DW86" s="118"/>
      <c r="DX86" s="118"/>
      <c r="DY86" s="118"/>
      <c r="DZ86" s="118"/>
      <c r="EA86" s="118"/>
      <c r="EB86" s="118"/>
      <c r="EC86" s="117"/>
    </row>
    <row r="87" spans="114:133" x14ac:dyDescent="0.3">
      <c r="DJ87" s="118"/>
      <c r="DK87" s="118"/>
      <c r="DL87" s="118"/>
      <c r="DM87" s="118"/>
      <c r="DN87" s="118"/>
      <c r="DO87" s="118"/>
      <c r="DP87" s="118"/>
      <c r="DQ87" s="118"/>
      <c r="DR87" s="118"/>
      <c r="DS87" s="118"/>
      <c r="DT87" s="118"/>
      <c r="DU87" s="118"/>
      <c r="DV87" s="118"/>
      <c r="DW87" s="118"/>
      <c r="DX87" s="118"/>
      <c r="DY87" s="118"/>
      <c r="DZ87" s="118"/>
      <c r="EA87" s="118"/>
      <c r="EB87" s="118"/>
      <c r="EC87" s="117"/>
    </row>
    <row r="88" spans="114:133" x14ac:dyDescent="0.3">
      <c r="DJ88" s="118"/>
      <c r="DK88" s="118"/>
      <c r="DL88" s="118"/>
      <c r="DM88" s="119"/>
      <c r="DN88" s="119"/>
      <c r="DO88" s="119"/>
      <c r="DP88" s="119"/>
      <c r="DQ88" s="119"/>
      <c r="DR88" s="119"/>
      <c r="DS88" s="119"/>
      <c r="DT88" s="118"/>
      <c r="DU88" s="118"/>
      <c r="DV88" s="118"/>
      <c r="DW88" s="118"/>
      <c r="DX88" s="118"/>
      <c r="DY88" s="118"/>
      <c r="DZ88" s="118"/>
      <c r="EA88" s="118"/>
      <c r="EB88" s="118"/>
      <c r="EC88" s="117"/>
    </row>
    <row r="89" spans="114:133" x14ac:dyDescent="0.3">
      <c r="DJ89" s="118"/>
      <c r="DK89" s="118"/>
      <c r="DL89" s="118"/>
      <c r="DM89" s="119"/>
      <c r="DN89" s="119"/>
      <c r="DO89" s="119"/>
      <c r="DP89" s="119"/>
      <c r="DQ89" s="119"/>
      <c r="DR89" s="119"/>
      <c r="DS89" s="119"/>
      <c r="DT89" s="118"/>
      <c r="DU89" s="118"/>
      <c r="DV89" s="118"/>
      <c r="DW89" s="118"/>
      <c r="DX89" s="118"/>
      <c r="DY89" s="118"/>
      <c r="DZ89" s="118"/>
      <c r="EA89" s="118"/>
      <c r="EB89" s="118"/>
      <c r="EC89" s="117"/>
    </row>
    <row r="90" spans="114:133" x14ac:dyDescent="0.3">
      <c r="DJ90" s="118"/>
      <c r="DK90" s="118"/>
      <c r="DL90" s="118"/>
      <c r="DM90" s="118"/>
      <c r="DN90" s="118"/>
      <c r="DO90" s="118"/>
      <c r="DP90" s="117"/>
      <c r="DQ90" s="117"/>
      <c r="DR90" s="117"/>
      <c r="DS90" s="117"/>
      <c r="DT90" s="117"/>
      <c r="DU90" s="117"/>
      <c r="DV90" s="117"/>
      <c r="DW90" s="117"/>
      <c r="DX90" s="117"/>
      <c r="DY90" s="117"/>
      <c r="DZ90" s="117"/>
      <c r="EA90" s="117"/>
      <c r="EB90" s="117"/>
      <c r="EC90" s="117"/>
    </row>
    <row r="91" spans="114:133" x14ac:dyDescent="0.3">
      <c r="DJ91" s="118"/>
      <c r="DK91" s="118"/>
      <c r="DL91" s="118"/>
      <c r="DM91" s="118"/>
      <c r="DN91" s="118"/>
      <c r="DO91" s="118"/>
      <c r="DP91" s="117"/>
      <c r="DQ91" s="117"/>
      <c r="DR91" s="117"/>
      <c r="DS91" s="117"/>
      <c r="DT91" s="117"/>
      <c r="DU91" s="117"/>
      <c r="DV91" s="117"/>
      <c r="DW91" s="117"/>
      <c r="DX91" s="117"/>
      <c r="DY91" s="117"/>
      <c r="DZ91" s="117"/>
      <c r="EA91" s="117"/>
      <c r="EB91" s="117"/>
      <c r="EC91" s="117"/>
    </row>
    <row r="92" spans="114:133" x14ac:dyDescent="0.3">
      <c r="DJ92" s="118"/>
      <c r="DK92" s="118"/>
      <c r="DL92" s="118"/>
      <c r="DM92" s="118"/>
      <c r="DN92" s="118"/>
      <c r="DO92" s="118"/>
      <c r="DP92" s="117"/>
      <c r="DQ92" s="117"/>
      <c r="DR92" s="117"/>
      <c r="DS92" s="117"/>
      <c r="DT92" s="117"/>
      <c r="DU92" s="117"/>
      <c r="DV92" s="117"/>
      <c r="DW92" s="117"/>
      <c r="DX92" s="117"/>
      <c r="DY92" s="117"/>
      <c r="DZ92" s="117"/>
      <c r="EA92" s="117"/>
      <c r="EB92" s="117"/>
      <c r="EC92" s="117"/>
    </row>
    <row r="93" spans="114:133" x14ac:dyDescent="0.3">
      <c r="DJ93" s="118"/>
      <c r="DK93" s="118"/>
      <c r="DL93" s="118"/>
      <c r="DM93" s="118"/>
      <c r="DN93" s="118"/>
      <c r="DO93" s="118"/>
      <c r="DP93" s="117"/>
      <c r="DQ93" s="117"/>
      <c r="DR93" s="117"/>
      <c r="DS93" s="117"/>
      <c r="DT93" s="117"/>
      <c r="DU93" s="117"/>
      <c r="DV93" s="117"/>
      <c r="DW93" s="117"/>
      <c r="DX93" s="117"/>
      <c r="DY93" s="117"/>
      <c r="DZ93" s="117"/>
      <c r="EA93" s="117"/>
      <c r="EB93" s="117"/>
      <c r="EC93" s="117"/>
    </row>
    <row r="94" spans="114:133" x14ac:dyDescent="0.3">
      <c r="DJ94" s="118"/>
      <c r="DK94" s="118"/>
      <c r="DL94" s="118"/>
      <c r="DM94" s="118"/>
      <c r="DN94" s="118"/>
      <c r="DO94" s="118"/>
      <c r="DP94" s="117"/>
      <c r="DQ94" s="117"/>
      <c r="DR94" s="117"/>
      <c r="DS94" s="117"/>
      <c r="DT94" s="117"/>
      <c r="DU94" s="117"/>
      <c r="DV94" s="117"/>
      <c r="DW94" s="117"/>
      <c r="DX94" s="117"/>
      <c r="DY94" s="117"/>
      <c r="DZ94" s="117"/>
      <c r="EA94" s="117"/>
      <c r="EB94" s="117"/>
      <c r="EC94" s="117"/>
    </row>
    <row r="95" spans="114:133" x14ac:dyDescent="0.3">
      <c r="DJ95" s="118"/>
      <c r="DK95" s="118"/>
      <c r="DL95" s="118"/>
      <c r="DM95" s="118"/>
      <c r="DN95" s="118"/>
      <c r="DO95" s="118"/>
      <c r="DP95" s="117"/>
      <c r="DQ95" s="117"/>
      <c r="DR95" s="117"/>
      <c r="DS95" s="117"/>
      <c r="DT95" s="117"/>
      <c r="DU95" s="117"/>
      <c r="DV95" s="117"/>
      <c r="DW95" s="117"/>
      <c r="DX95" s="117"/>
      <c r="DY95" s="117"/>
      <c r="DZ95" s="117"/>
      <c r="EA95" s="117"/>
      <c r="EB95" s="117"/>
      <c r="EC95" s="117"/>
    </row>
    <row r="96" spans="114:133" x14ac:dyDescent="0.3">
      <c r="DJ96" s="118"/>
      <c r="DK96" s="118"/>
      <c r="DL96" s="118"/>
      <c r="DM96" s="118"/>
      <c r="DN96" s="118"/>
      <c r="DO96" s="118"/>
      <c r="DP96" s="117"/>
      <c r="DQ96" s="117"/>
      <c r="DR96" s="117"/>
      <c r="DS96" s="117"/>
      <c r="DT96" s="117"/>
      <c r="DU96" s="117"/>
      <c r="DV96" s="117"/>
      <c r="DW96" s="117"/>
      <c r="DX96" s="117"/>
      <c r="DY96" s="117"/>
      <c r="DZ96" s="117"/>
      <c r="EA96" s="117"/>
      <c r="EB96" s="117"/>
      <c r="EC96" s="117"/>
    </row>
    <row r="97" spans="114:133" x14ac:dyDescent="0.3">
      <c r="DJ97" s="118"/>
      <c r="DK97" s="118"/>
      <c r="DL97" s="118"/>
      <c r="DM97" s="118"/>
      <c r="DN97" s="118"/>
      <c r="DO97" s="118"/>
      <c r="DP97" s="117"/>
      <c r="DQ97" s="117"/>
      <c r="DR97" s="117"/>
      <c r="DS97" s="117"/>
      <c r="DT97" s="117"/>
      <c r="DU97" s="117"/>
      <c r="DV97" s="117"/>
      <c r="DW97" s="117"/>
      <c r="DX97" s="117"/>
      <c r="DY97" s="117"/>
      <c r="DZ97" s="117"/>
      <c r="EA97" s="117"/>
      <c r="EB97" s="117"/>
      <c r="EC97" s="117"/>
    </row>
    <row r="98" spans="114:133" x14ac:dyDescent="0.3">
      <c r="DJ98" s="118"/>
      <c r="DK98" s="118"/>
      <c r="DL98" s="118"/>
      <c r="DM98" s="118"/>
      <c r="DN98" s="118"/>
      <c r="DO98" s="118"/>
      <c r="DP98" s="117"/>
      <c r="DQ98" s="117"/>
      <c r="DR98" s="117"/>
      <c r="DS98" s="117"/>
      <c r="DT98" s="117"/>
      <c r="DU98" s="117"/>
      <c r="DV98" s="117"/>
      <c r="DW98" s="117"/>
      <c r="DX98" s="117"/>
      <c r="DY98" s="117"/>
      <c r="DZ98" s="117"/>
      <c r="EA98" s="117"/>
      <c r="EB98" s="117"/>
      <c r="EC98" s="117"/>
    </row>
    <row r="99" spans="114:133" x14ac:dyDescent="0.3">
      <c r="DJ99" s="118"/>
      <c r="DK99" s="118"/>
      <c r="DL99" s="118"/>
      <c r="DM99" s="118"/>
      <c r="DN99" s="118"/>
      <c r="DO99" s="118"/>
      <c r="DP99" s="117"/>
      <c r="DQ99" s="117"/>
      <c r="DR99" s="117"/>
      <c r="DS99" s="117"/>
      <c r="DT99" s="117"/>
      <c r="DU99" s="117"/>
      <c r="DV99" s="117"/>
      <c r="DW99" s="117"/>
      <c r="DX99" s="117"/>
      <c r="DY99" s="117"/>
      <c r="DZ99" s="117"/>
      <c r="EA99" s="117"/>
      <c r="EB99" s="117"/>
      <c r="EC99" s="117"/>
    </row>
    <row r="100" spans="114:133" x14ac:dyDescent="0.3">
      <c r="DJ100" s="118"/>
      <c r="DK100" s="118"/>
      <c r="DL100" s="118"/>
      <c r="DM100" s="118"/>
      <c r="DN100" s="118"/>
      <c r="DO100" s="118"/>
      <c r="DP100" s="117"/>
      <c r="DQ100" s="117"/>
      <c r="DR100" s="117"/>
      <c r="DS100" s="117"/>
      <c r="DT100" s="117"/>
      <c r="DU100" s="117"/>
      <c r="DV100" s="117"/>
      <c r="DW100" s="117"/>
      <c r="DX100" s="117"/>
      <c r="DY100" s="117"/>
      <c r="DZ100" s="117"/>
      <c r="EA100" s="117"/>
      <c r="EB100" s="117"/>
      <c r="EC100" s="117"/>
    </row>
    <row r="101" spans="114:133" x14ac:dyDescent="0.3">
      <c r="DJ101" s="118"/>
      <c r="DK101" s="118"/>
      <c r="DL101" s="118"/>
      <c r="DM101" s="118"/>
      <c r="DN101" s="118"/>
      <c r="DO101" s="118"/>
      <c r="DP101" s="117"/>
      <c r="DQ101" s="117"/>
      <c r="DR101" s="117"/>
      <c r="DS101" s="117"/>
      <c r="DT101" s="117"/>
      <c r="DU101" s="117"/>
      <c r="DV101" s="117"/>
      <c r="DW101" s="117"/>
      <c r="DX101" s="117"/>
      <c r="DY101" s="117"/>
      <c r="DZ101" s="117"/>
      <c r="EA101" s="117"/>
      <c r="EB101" s="117"/>
      <c r="EC101" s="117"/>
    </row>
    <row r="102" spans="114:133" x14ac:dyDescent="0.3">
      <c r="DJ102" s="118"/>
      <c r="DK102" s="118"/>
      <c r="DL102" s="118"/>
      <c r="DM102" s="118"/>
      <c r="DN102" s="118"/>
      <c r="DO102" s="118"/>
      <c r="DP102" s="117"/>
      <c r="DQ102" s="117"/>
      <c r="DR102" s="117"/>
      <c r="DS102" s="117"/>
      <c r="DT102" s="117"/>
      <c r="DU102" s="117"/>
      <c r="DV102" s="117"/>
      <c r="DW102" s="117"/>
      <c r="DX102" s="117"/>
      <c r="DY102" s="117"/>
      <c r="DZ102" s="117"/>
      <c r="EA102" s="117"/>
      <c r="EB102" s="117"/>
      <c r="EC102" s="117"/>
    </row>
    <row r="103" spans="114:133" x14ac:dyDescent="0.3">
      <c r="DJ103" s="118"/>
      <c r="DK103" s="118"/>
      <c r="DL103" s="118"/>
      <c r="DM103" s="118"/>
      <c r="DN103" s="118"/>
      <c r="DO103" s="118"/>
      <c r="DP103" s="117"/>
      <c r="DQ103" s="117"/>
      <c r="DR103" s="117"/>
      <c r="DS103" s="117"/>
      <c r="DT103" s="117"/>
      <c r="DU103" s="117"/>
      <c r="DV103" s="117"/>
      <c r="DW103" s="117"/>
      <c r="DX103" s="117"/>
      <c r="DY103" s="117"/>
      <c r="DZ103" s="117"/>
      <c r="EA103" s="117"/>
      <c r="EB103" s="117"/>
      <c r="EC103" s="117"/>
    </row>
    <row r="104" spans="114:133" x14ac:dyDescent="0.3">
      <c r="DJ104" s="118"/>
      <c r="DK104" s="118"/>
      <c r="DL104" s="118"/>
      <c r="DM104" s="118"/>
      <c r="DN104" s="118"/>
      <c r="DO104" s="118"/>
      <c r="DP104" s="117"/>
      <c r="DQ104" s="117"/>
      <c r="DR104" s="117"/>
      <c r="DS104" s="117"/>
      <c r="DT104" s="117"/>
      <c r="DU104" s="117"/>
      <c r="DV104" s="117"/>
      <c r="DW104" s="117"/>
      <c r="DX104" s="117"/>
      <c r="DY104" s="117"/>
      <c r="DZ104" s="117"/>
      <c r="EA104" s="117"/>
      <c r="EB104" s="117"/>
      <c r="EC104" s="117"/>
    </row>
    <row r="105" spans="114:133" x14ac:dyDescent="0.3">
      <c r="DJ105" s="118"/>
      <c r="DK105" s="118"/>
      <c r="DL105" s="118"/>
      <c r="DM105" s="118"/>
      <c r="DN105" s="118"/>
      <c r="DO105" s="118"/>
      <c r="DP105" s="117"/>
      <c r="DQ105" s="117"/>
      <c r="DR105" s="117"/>
      <c r="DS105" s="117"/>
      <c r="DT105" s="117"/>
      <c r="DU105" s="117"/>
      <c r="DV105" s="117"/>
      <c r="DW105" s="117"/>
      <c r="DX105" s="117"/>
      <c r="DY105" s="117"/>
      <c r="DZ105" s="117"/>
      <c r="EA105" s="117"/>
      <c r="EB105" s="117"/>
      <c r="EC105" s="117"/>
    </row>
    <row r="106" spans="114:133" x14ac:dyDescent="0.3">
      <c r="DJ106" s="118"/>
      <c r="DK106" s="118"/>
      <c r="DL106" s="118"/>
      <c r="DM106" s="118"/>
      <c r="DN106" s="118"/>
      <c r="DO106" s="118"/>
      <c r="DP106" s="117"/>
      <c r="DQ106" s="117"/>
      <c r="DR106" s="117"/>
      <c r="DS106" s="117"/>
      <c r="DT106" s="117"/>
      <c r="DU106" s="117"/>
      <c r="DV106" s="117"/>
      <c r="DW106" s="117"/>
      <c r="DX106" s="117"/>
      <c r="DY106" s="117"/>
      <c r="DZ106" s="117"/>
      <c r="EA106" s="117"/>
      <c r="EB106" s="117"/>
      <c r="EC106" s="117"/>
    </row>
    <row r="107" spans="114:133" x14ac:dyDescent="0.3">
      <c r="DJ107" s="118"/>
      <c r="DK107" s="118"/>
      <c r="DL107" s="118"/>
      <c r="DM107" s="118"/>
      <c r="DN107" s="118"/>
      <c r="DO107" s="118"/>
      <c r="DP107" s="117"/>
      <c r="DQ107" s="117"/>
      <c r="DR107" s="117"/>
      <c r="DS107" s="117"/>
      <c r="DT107" s="117"/>
      <c r="DU107" s="117"/>
      <c r="DV107" s="117"/>
      <c r="DW107" s="117"/>
      <c r="DX107" s="117"/>
      <c r="DY107" s="117"/>
      <c r="DZ107" s="117"/>
      <c r="EA107" s="117"/>
      <c r="EB107" s="117"/>
      <c r="EC107" s="117"/>
    </row>
    <row r="108" spans="114:133" x14ac:dyDescent="0.3">
      <c r="DJ108" s="118"/>
      <c r="DK108" s="118"/>
      <c r="DL108" s="118"/>
      <c r="DM108" s="118"/>
      <c r="DN108" s="118"/>
      <c r="DO108" s="118"/>
      <c r="DP108" s="117"/>
      <c r="DQ108" s="117"/>
      <c r="DR108" s="117"/>
      <c r="DS108" s="117"/>
      <c r="DT108" s="117"/>
      <c r="DU108" s="117"/>
      <c r="DV108" s="117"/>
      <c r="DW108" s="117"/>
      <c r="DX108" s="117"/>
      <c r="DY108" s="117"/>
      <c r="DZ108" s="117"/>
      <c r="EA108" s="117"/>
      <c r="EB108" s="117"/>
      <c r="EC108" s="117"/>
    </row>
    <row r="109" spans="114:133" x14ac:dyDescent="0.3">
      <c r="DJ109" s="118"/>
      <c r="DK109" s="118"/>
      <c r="DL109" s="118"/>
      <c r="DM109" s="118"/>
      <c r="DN109" s="118"/>
      <c r="DO109" s="118"/>
      <c r="DP109" s="117"/>
      <c r="DQ109" s="117"/>
      <c r="DR109" s="117"/>
      <c r="DS109" s="117"/>
      <c r="DT109" s="117"/>
      <c r="DU109" s="117"/>
      <c r="DV109" s="117"/>
      <c r="DW109" s="117"/>
      <c r="DX109" s="117"/>
      <c r="DY109" s="117"/>
      <c r="DZ109" s="117"/>
      <c r="EA109" s="117"/>
      <c r="EB109" s="117"/>
      <c r="EC109" s="117"/>
    </row>
    <row r="110" spans="114:133" x14ac:dyDescent="0.3">
      <c r="DJ110" s="118"/>
      <c r="DK110" s="118"/>
      <c r="DL110" s="118"/>
      <c r="DM110" s="118"/>
      <c r="DN110" s="118"/>
      <c r="DO110" s="118"/>
      <c r="DP110" s="117"/>
      <c r="DQ110" s="117"/>
      <c r="DR110" s="117"/>
      <c r="DS110" s="117"/>
      <c r="DT110" s="117"/>
      <c r="DU110" s="117"/>
      <c r="DV110" s="117"/>
      <c r="DW110" s="117"/>
      <c r="DX110" s="117"/>
      <c r="DY110" s="117"/>
      <c r="DZ110" s="117"/>
      <c r="EA110" s="117"/>
      <c r="EB110" s="117"/>
      <c r="EC110" s="117"/>
    </row>
    <row r="111" spans="114:133" x14ac:dyDescent="0.3">
      <c r="DJ111" s="118"/>
      <c r="DK111" s="118"/>
      <c r="DL111" s="118"/>
      <c r="DM111" s="118"/>
      <c r="DN111" s="118"/>
      <c r="DO111" s="118"/>
      <c r="DP111" s="117"/>
      <c r="DQ111" s="117"/>
      <c r="DR111" s="117"/>
      <c r="DS111" s="117"/>
      <c r="DT111" s="117"/>
      <c r="DU111" s="117"/>
      <c r="DV111" s="117"/>
      <c r="DW111" s="117"/>
      <c r="DX111" s="117"/>
      <c r="DY111" s="117"/>
      <c r="DZ111" s="117"/>
      <c r="EA111" s="117"/>
      <c r="EB111" s="117"/>
      <c r="EC111" s="117"/>
    </row>
    <row r="112" spans="114:133" x14ac:dyDescent="0.3">
      <c r="DJ112" s="118"/>
      <c r="DK112" s="118"/>
      <c r="DL112" s="118"/>
      <c r="DM112" s="118"/>
      <c r="DN112" s="118"/>
      <c r="DO112" s="118"/>
      <c r="DP112" s="117"/>
      <c r="DQ112" s="117"/>
      <c r="DR112" s="117"/>
      <c r="DS112" s="117"/>
      <c r="DT112" s="117"/>
      <c r="DU112" s="117"/>
      <c r="DV112" s="117"/>
      <c r="DW112" s="117"/>
      <c r="DX112" s="117"/>
      <c r="DY112" s="117"/>
      <c r="DZ112" s="117"/>
      <c r="EA112" s="117"/>
      <c r="EB112" s="117"/>
      <c r="EC112" s="117"/>
    </row>
    <row r="113" spans="114:133" x14ac:dyDescent="0.3">
      <c r="DJ113" s="118"/>
      <c r="DK113" s="118"/>
      <c r="DL113" s="118"/>
      <c r="DM113" s="118"/>
      <c r="DN113" s="118"/>
      <c r="DO113" s="118"/>
      <c r="DP113" s="117"/>
      <c r="DQ113" s="117"/>
      <c r="DR113" s="117"/>
      <c r="DS113" s="117"/>
      <c r="DT113" s="117"/>
      <c r="DU113" s="117"/>
      <c r="DV113" s="117"/>
      <c r="DW113" s="117"/>
      <c r="DX113" s="117"/>
      <c r="DY113" s="117"/>
      <c r="DZ113" s="117"/>
      <c r="EA113" s="117"/>
      <c r="EB113" s="117"/>
      <c r="EC113" s="117"/>
    </row>
    <row r="114" spans="114:133" x14ac:dyDescent="0.3">
      <c r="DJ114" s="118"/>
      <c r="DK114" s="118"/>
      <c r="DL114" s="118"/>
      <c r="DM114" s="118"/>
      <c r="DN114" s="118"/>
      <c r="DO114" s="118"/>
      <c r="DP114" s="117"/>
      <c r="DQ114" s="117"/>
      <c r="DR114" s="117"/>
      <c r="DS114" s="117"/>
      <c r="DT114" s="117"/>
      <c r="DU114" s="117"/>
      <c r="DV114" s="117"/>
      <c r="DW114" s="117"/>
      <c r="DX114" s="117"/>
      <c r="DY114" s="117"/>
      <c r="DZ114" s="117"/>
      <c r="EA114" s="117"/>
      <c r="EB114" s="117"/>
      <c r="EC114" s="117"/>
    </row>
    <row r="115" spans="114:133" x14ac:dyDescent="0.3">
      <c r="DJ115" s="118"/>
      <c r="DK115" s="118"/>
      <c r="DL115" s="118"/>
      <c r="DM115" s="118"/>
      <c r="DN115" s="118"/>
      <c r="DO115" s="118"/>
      <c r="DP115" s="117"/>
      <c r="DQ115" s="117"/>
      <c r="DR115" s="117"/>
      <c r="DS115" s="117"/>
      <c r="DT115" s="117"/>
      <c r="DU115" s="117"/>
      <c r="DV115" s="117"/>
      <c r="DW115" s="117"/>
      <c r="DX115" s="117"/>
      <c r="DY115" s="117"/>
      <c r="DZ115" s="117"/>
      <c r="EA115" s="117"/>
      <c r="EB115" s="117"/>
      <c r="EC115" s="117"/>
    </row>
    <row r="116" spans="114:133" x14ac:dyDescent="0.3">
      <c r="DJ116" s="118"/>
      <c r="DK116" s="118"/>
      <c r="DL116" s="118"/>
      <c r="DM116" s="118"/>
      <c r="DN116" s="118"/>
      <c r="DO116" s="118"/>
      <c r="DP116" s="117"/>
      <c r="DQ116" s="117"/>
      <c r="DR116" s="117"/>
      <c r="DS116" s="117"/>
      <c r="DT116" s="117"/>
      <c r="DU116" s="117"/>
      <c r="DV116" s="117"/>
      <c r="DW116" s="117"/>
      <c r="DX116" s="117"/>
      <c r="DY116" s="117"/>
      <c r="DZ116" s="117"/>
      <c r="EA116" s="117"/>
      <c r="EB116" s="117"/>
      <c r="EC116" s="117"/>
    </row>
    <row r="117" spans="114:133" x14ac:dyDescent="0.3">
      <c r="DJ117" s="118"/>
      <c r="DK117" s="118"/>
      <c r="DL117" s="118"/>
      <c r="DM117" s="118"/>
      <c r="DN117" s="118"/>
      <c r="DO117" s="118"/>
      <c r="DP117" s="117"/>
      <c r="DQ117" s="117"/>
      <c r="DR117" s="117"/>
      <c r="DS117" s="117"/>
      <c r="DT117" s="117"/>
      <c r="DU117" s="117"/>
      <c r="DV117" s="117"/>
      <c r="DW117" s="117"/>
      <c r="DX117" s="117"/>
      <c r="DY117" s="117"/>
      <c r="DZ117" s="117"/>
      <c r="EA117" s="117"/>
      <c r="EB117" s="117"/>
      <c r="EC117" s="117"/>
    </row>
    <row r="118" spans="114:133" x14ac:dyDescent="0.3">
      <c r="DJ118" s="118"/>
      <c r="DK118" s="118"/>
      <c r="DL118" s="118"/>
      <c r="DM118" s="118"/>
      <c r="DN118" s="118"/>
      <c r="DO118" s="118"/>
      <c r="DP118" s="117"/>
      <c r="DQ118" s="117"/>
      <c r="DR118" s="117"/>
      <c r="DS118" s="117"/>
      <c r="DT118" s="117"/>
      <c r="DU118" s="117"/>
      <c r="DV118" s="117"/>
      <c r="DW118" s="117"/>
      <c r="DX118" s="117"/>
      <c r="DY118" s="117"/>
      <c r="DZ118" s="117"/>
      <c r="EA118" s="117"/>
      <c r="EB118" s="117"/>
      <c r="EC118" s="117"/>
    </row>
    <row r="119" spans="114:133" x14ac:dyDescent="0.3">
      <c r="DJ119" s="118"/>
      <c r="DK119" s="118"/>
      <c r="DL119" s="118"/>
      <c r="DM119" s="118"/>
      <c r="DN119" s="118"/>
      <c r="DO119" s="118"/>
      <c r="DP119" s="117"/>
      <c r="DQ119" s="117"/>
      <c r="DR119" s="117"/>
      <c r="DS119" s="117"/>
      <c r="DT119" s="117"/>
      <c r="DU119" s="117"/>
      <c r="DV119" s="117"/>
      <c r="DW119" s="117"/>
      <c r="DX119" s="117"/>
      <c r="DY119" s="117"/>
      <c r="DZ119" s="117"/>
      <c r="EA119" s="117"/>
      <c r="EB119" s="117"/>
      <c r="EC119" s="117"/>
    </row>
    <row r="120" spans="114:133" x14ac:dyDescent="0.3">
      <c r="DJ120" s="118"/>
      <c r="DK120" s="118"/>
      <c r="DL120" s="118"/>
      <c r="DM120" s="118"/>
      <c r="DN120" s="118"/>
      <c r="DO120" s="118"/>
      <c r="DP120" s="117"/>
      <c r="DQ120" s="117"/>
      <c r="DR120" s="117"/>
      <c r="DS120" s="117"/>
      <c r="DT120" s="117"/>
      <c r="DU120" s="117"/>
      <c r="DV120" s="117"/>
      <c r="DW120" s="117"/>
      <c r="DX120" s="117"/>
      <c r="DY120" s="117"/>
      <c r="DZ120" s="117"/>
      <c r="EA120" s="117"/>
      <c r="EB120" s="117"/>
      <c r="EC120" s="117"/>
    </row>
    <row r="121" spans="114:133" x14ac:dyDescent="0.3">
      <c r="DJ121" s="118"/>
      <c r="DK121" s="118"/>
      <c r="DL121" s="118"/>
      <c r="DM121" s="118"/>
      <c r="DN121" s="118"/>
      <c r="DO121" s="118"/>
      <c r="DP121" s="117"/>
      <c r="DQ121" s="117"/>
      <c r="DR121" s="117"/>
      <c r="DS121" s="117"/>
      <c r="DT121" s="117"/>
      <c r="DU121" s="117"/>
      <c r="DV121" s="117"/>
      <c r="DW121" s="117"/>
      <c r="DX121" s="117"/>
      <c r="DY121" s="117"/>
      <c r="DZ121" s="117"/>
      <c r="EA121" s="117"/>
      <c r="EB121" s="117"/>
      <c r="EC121" s="117"/>
    </row>
    <row r="122" spans="114:133" x14ac:dyDescent="0.3">
      <c r="DJ122" s="118"/>
      <c r="DK122" s="118"/>
      <c r="DL122" s="118"/>
      <c r="DM122" s="118"/>
      <c r="DN122" s="118"/>
      <c r="DO122" s="118"/>
      <c r="DP122" s="117"/>
      <c r="DQ122" s="117"/>
      <c r="DR122" s="117"/>
      <c r="DS122" s="117"/>
      <c r="DT122" s="117"/>
      <c r="DU122" s="117"/>
      <c r="DV122" s="117"/>
      <c r="DW122" s="117"/>
      <c r="DX122" s="117"/>
      <c r="DY122" s="117"/>
      <c r="DZ122" s="117"/>
      <c r="EA122" s="117"/>
      <c r="EB122" s="117"/>
      <c r="EC122" s="117"/>
    </row>
    <row r="123" spans="114:133" x14ac:dyDescent="0.3">
      <c r="DJ123" s="118"/>
      <c r="DK123" s="118"/>
      <c r="DL123" s="118"/>
      <c r="DM123" s="118"/>
      <c r="DN123" s="118"/>
      <c r="DO123" s="118"/>
      <c r="DP123" s="117"/>
      <c r="DQ123" s="117"/>
      <c r="DR123" s="117"/>
      <c r="DS123" s="117"/>
      <c r="DT123" s="117"/>
      <c r="DU123" s="117"/>
      <c r="DV123" s="117"/>
      <c r="DW123" s="117"/>
      <c r="DX123" s="117"/>
      <c r="DY123" s="117"/>
      <c r="DZ123" s="117"/>
      <c r="EA123" s="117"/>
      <c r="EB123" s="117"/>
      <c r="EC123" s="117"/>
    </row>
    <row r="124" spans="114:133" x14ac:dyDescent="0.3">
      <c r="DJ124" s="118"/>
      <c r="DK124" s="118"/>
      <c r="DL124" s="118"/>
      <c r="DM124" s="118"/>
      <c r="DN124" s="118"/>
      <c r="DO124" s="118"/>
      <c r="DP124" s="117"/>
      <c r="DQ124" s="117"/>
      <c r="DR124" s="117"/>
      <c r="DS124" s="117"/>
      <c r="DT124" s="117"/>
      <c r="DU124" s="117"/>
      <c r="DV124" s="117"/>
      <c r="DW124" s="117"/>
      <c r="DX124" s="117"/>
      <c r="DY124" s="117"/>
      <c r="DZ124" s="117"/>
      <c r="EA124" s="117"/>
      <c r="EB124" s="117"/>
      <c r="EC124" s="117"/>
    </row>
    <row r="125" spans="114:133" x14ac:dyDescent="0.3">
      <c r="DJ125" s="118"/>
      <c r="DK125" s="118"/>
      <c r="DL125" s="118"/>
      <c r="DM125" s="118"/>
      <c r="DN125" s="118"/>
      <c r="DO125" s="118"/>
      <c r="DP125" s="117"/>
      <c r="DQ125" s="117"/>
      <c r="DR125" s="117"/>
      <c r="DS125" s="117"/>
      <c r="DT125" s="117"/>
      <c r="DU125" s="117"/>
      <c r="DV125" s="117"/>
      <c r="DW125" s="117"/>
      <c r="DX125" s="117"/>
      <c r="DY125" s="117"/>
      <c r="DZ125" s="117"/>
      <c r="EA125" s="117"/>
      <c r="EB125" s="117"/>
      <c r="EC125" s="117"/>
    </row>
    <row r="126" spans="114:133" x14ac:dyDescent="0.3">
      <c r="DJ126" s="118"/>
      <c r="DK126" s="118"/>
      <c r="DL126" s="118"/>
      <c r="DM126" s="118"/>
      <c r="DN126" s="118"/>
      <c r="DO126" s="118"/>
      <c r="DP126" s="117"/>
      <c r="DQ126" s="117"/>
      <c r="DR126" s="117"/>
      <c r="DS126" s="117"/>
      <c r="DT126" s="117"/>
      <c r="DU126" s="117"/>
      <c r="DV126" s="117"/>
      <c r="DW126" s="117"/>
      <c r="DX126" s="117"/>
      <c r="DY126" s="117"/>
      <c r="DZ126" s="117"/>
      <c r="EA126" s="117"/>
      <c r="EB126" s="117"/>
      <c r="EC126" s="117"/>
    </row>
    <row r="127" spans="114:133" x14ac:dyDescent="0.3">
      <c r="DJ127" s="118"/>
      <c r="DK127" s="118"/>
      <c r="DL127" s="118"/>
      <c r="DM127" s="118"/>
      <c r="DN127" s="118"/>
      <c r="DO127" s="118"/>
      <c r="DP127" s="117"/>
      <c r="DQ127" s="117"/>
      <c r="DR127" s="117"/>
      <c r="DS127" s="117"/>
      <c r="DT127" s="117"/>
      <c r="DU127" s="117"/>
      <c r="DV127" s="117"/>
      <c r="DW127" s="117"/>
      <c r="DX127" s="117"/>
      <c r="DY127" s="117"/>
      <c r="DZ127" s="117"/>
      <c r="EA127" s="117"/>
      <c r="EB127" s="117"/>
      <c r="EC127" s="117"/>
    </row>
    <row r="128" spans="114:133" x14ac:dyDescent="0.3">
      <c r="DJ128" s="118"/>
      <c r="DK128" s="118"/>
      <c r="DL128" s="118"/>
      <c r="DM128" s="118"/>
      <c r="DN128" s="118"/>
      <c r="DO128" s="118"/>
      <c r="DP128" s="117"/>
      <c r="DQ128" s="117"/>
      <c r="DR128" s="117"/>
      <c r="DS128" s="117"/>
      <c r="DT128" s="117"/>
      <c r="DU128" s="117"/>
      <c r="DV128" s="117"/>
      <c r="DW128" s="117"/>
      <c r="DX128" s="117"/>
      <c r="DY128" s="117"/>
      <c r="DZ128" s="117"/>
      <c r="EA128" s="117"/>
      <c r="EB128" s="117"/>
      <c r="EC128" s="117"/>
    </row>
    <row r="129" spans="114:133" x14ac:dyDescent="0.3">
      <c r="DJ129" s="118"/>
      <c r="DK129" s="118"/>
      <c r="DL129" s="118"/>
      <c r="DM129" s="118"/>
      <c r="DN129" s="118"/>
      <c r="DO129" s="118"/>
      <c r="DP129" s="117"/>
      <c r="DQ129" s="117"/>
      <c r="DR129" s="117"/>
      <c r="DS129" s="117"/>
      <c r="DT129" s="117"/>
      <c r="DU129" s="117"/>
      <c r="DV129" s="117"/>
      <c r="DW129" s="117"/>
      <c r="DX129" s="117"/>
      <c r="DY129" s="117"/>
      <c r="DZ129" s="117"/>
      <c r="EA129" s="117"/>
      <c r="EB129" s="117"/>
      <c r="EC129" s="117"/>
    </row>
    <row r="130" spans="114:133" x14ac:dyDescent="0.3">
      <c r="DJ130" s="118"/>
      <c r="DK130" s="118"/>
      <c r="DL130" s="118"/>
      <c r="DM130" s="118"/>
      <c r="DN130" s="118"/>
      <c r="DO130" s="118"/>
      <c r="DP130" s="117"/>
      <c r="DQ130" s="117"/>
      <c r="DR130" s="117"/>
      <c r="DS130" s="117"/>
      <c r="DT130" s="117"/>
      <c r="DU130" s="117"/>
      <c r="DV130" s="117"/>
      <c r="DW130" s="117"/>
      <c r="DX130" s="117"/>
      <c r="DY130" s="117"/>
      <c r="DZ130" s="117"/>
      <c r="EA130" s="117"/>
      <c r="EB130" s="117"/>
      <c r="EC130" s="117"/>
    </row>
    <row r="131" spans="114:133" x14ac:dyDescent="0.3">
      <c r="DN131" s="117"/>
      <c r="DO131" s="117"/>
      <c r="DP131" s="117"/>
      <c r="DQ131" s="117"/>
      <c r="DR131" s="117"/>
      <c r="DS131" s="117"/>
      <c r="DT131" s="117"/>
      <c r="DU131" s="117"/>
      <c r="DV131" s="117"/>
      <c r="DW131" s="117"/>
      <c r="DX131" s="117"/>
      <c r="DY131" s="117"/>
      <c r="DZ131" s="117"/>
      <c r="EA131" s="117"/>
      <c r="EB131" s="117"/>
      <c r="EC131" s="117"/>
    </row>
    <row r="132" spans="114:133" x14ac:dyDescent="0.3">
      <c r="DN132" s="117"/>
      <c r="DO132" s="117"/>
      <c r="DP132" s="117"/>
      <c r="DQ132" s="117"/>
      <c r="DR132" s="117"/>
      <c r="DS132" s="117"/>
      <c r="DT132" s="117"/>
      <c r="DU132" s="117"/>
      <c r="DV132" s="117"/>
      <c r="DW132" s="117"/>
      <c r="DX132" s="117"/>
      <c r="DY132" s="117"/>
      <c r="DZ132" s="117"/>
      <c r="EA132" s="117"/>
      <c r="EB132" s="117"/>
      <c r="EC132" s="117"/>
    </row>
    <row r="133" spans="114:133" x14ac:dyDescent="0.3">
      <c r="DN133" s="117"/>
      <c r="DO133" s="117"/>
      <c r="DP133" s="117"/>
      <c r="DQ133" s="117"/>
      <c r="DR133" s="117"/>
      <c r="DS133" s="117"/>
      <c r="DT133" s="117"/>
      <c r="DU133" s="117"/>
      <c r="DV133" s="117"/>
      <c r="DW133" s="117"/>
      <c r="DX133" s="117"/>
      <c r="DY133" s="117"/>
      <c r="DZ133" s="117"/>
      <c r="EA133" s="117"/>
      <c r="EB133" s="117"/>
      <c r="EC133" s="117"/>
    </row>
    <row r="134" spans="114:133" x14ac:dyDescent="0.3">
      <c r="DN134" s="117"/>
      <c r="DO134" s="117"/>
      <c r="DP134" s="117"/>
      <c r="DQ134" s="117"/>
      <c r="DR134" s="117"/>
      <c r="DS134" s="117"/>
      <c r="DT134" s="117"/>
      <c r="DU134" s="117"/>
      <c r="DV134" s="117"/>
      <c r="DW134" s="117"/>
      <c r="DX134" s="117"/>
      <c r="DY134" s="117"/>
      <c r="DZ134" s="117"/>
      <c r="EA134" s="117"/>
      <c r="EB134" s="117"/>
      <c r="EC134" s="117"/>
    </row>
    <row r="135" spans="114:133" x14ac:dyDescent="0.3">
      <c r="DN135" s="117"/>
      <c r="DO135" s="117"/>
      <c r="DP135" s="117"/>
      <c r="DQ135" s="117"/>
      <c r="DR135" s="117"/>
      <c r="DS135" s="117"/>
      <c r="DT135" s="117"/>
      <c r="DU135" s="117"/>
      <c r="DV135" s="117"/>
      <c r="DW135" s="117"/>
      <c r="DX135" s="117"/>
      <c r="DY135" s="117"/>
      <c r="DZ135" s="117"/>
      <c r="EA135" s="117"/>
      <c r="EB135" s="117"/>
      <c r="EC135" s="117"/>
    </row>
    <row r="136" spans="114:133" x14ac:dyDescent="0.3">
      <c r="DN136" s="117"/>
      <c r="DO136" s="117"/>
      <c r="DP136" s="117"/>
      <c r="DQ136" s="117"/>
      <c r="DR136" s="117"/>
      <c r="DS136" s="117"/>
      <c r="DT136" s="117"/>
      <c r="DU136" s="117"/>
      <c r="DV136" s="117"/>
      <c r="DW136" s="117"/>
      <c r="DX136" s="117"/>
      <c r="DY136" s="117"/>
      <c r="DZ136" s="117"/>
      <c r="EA136" s="117"/>
      <c r="EB136" s="117"/>
      <c r="EC136" s="117"/>
    </row>
    <row r="137" spans="114:133" x14ac:dyDescent="0.3">
      <c r="DN137" s="117"/>
      <c r="DO137" s="117"/>
      <c r="DP137" s="117"/>
      <c r="DQ137" s="117"/>
      <c r="DR137" s="117"/>
      <c r="DS137" s="117"/>
      <c r="DT137" s="117"/>
      <c r="DU137" s="117"/>
      <c r="DV137" s="117"/>
      <c r="DW137" s="117"/>
      <c r="DX137" s="117"/>
      <c r="DY137" s="117"/>
      <c r="DZ137" s="117"/>
      <c r="EA137" s="117"/>
      <c r="EB137" s="117"/>
      <c r="EC137" s="117"/>
    </row>
    <row r="138" spans="114:133" x14ac:dyDescent="0.3">
      <c r="DN138" s="117"/>
      <c r="DO138" s="117"/>
      <c r="DP138" s="117"/>
      <c r="DQ138" s="117"/>
      <c r="DR138" s="117"/>
      <c r="DS138" s="117"/>
      <c r="DT138" s="117"/>
      <c r="DU138" s="117"/>
      <c r="DV138" s="117"/>
      <c r="DW138" s="117"/>
      <c r="DX138" s="117"/>
      <c r="DY138" s="117"/>
      <c r="DZ138" s="117"/>
      <c r="EA138" s="117"/>
      <c r="EB138" s="117"/>
      <c r="EC138" s="117"/>
    </row>
    <row r="139" spans="114:133" x14ac:dyDescent="0.3">
      <c r="DN139" s="117"/>
      <c r="DO139" s="117"/>
      <c r="DP139" s="117"/>
      <c r="DQ139" s="117"/>
      <c r="DR139" s="117"/>
      <c r="DS139" s="117"/>
      <c r="DT139" s="117"/>
      <c r="DU139" s="117"/>
      <c r="DV139" s="117"/>
      <c r="DW139" s="117"/>
      <c r="DX139" s="117"/>
      <c r="DY139" s="117"/>
      <c r="DZ139" s="117"/>
      <c r="EA139" s="117"/>
      <c r="EB139" s="117"/>
      <c r="EC139" s="117"/>
    </row>
    <row r="140" spans="114:133" x14ac:dyDescent="0.3">
      <c r="DN140" s="117"/>
      <c r="DO140" s="117"/>
      <c r="DP140" s="117"/>
      <c r="DQ140" s="117"/>
      <c r="DR140" s="117"/>
      <c r="DS140" s="117"/>
      <c r="DT140" s="117"/>
      <c r="DU140" s="117"/>
      <c r="DV140" s="117"/>
      <c r="DW140" s="117"/>
      <c r="DX140" s="117"/>
      <c r="DY140" s="117"/>
      <c r="DZ140" s="117"/>
      <c r="EA140" s="117"/>
      <c r="EB140" s="117"/>
      <c r="EC140" s="117"/>
    </row>
    <row r="141" spans="114:133" x14ac:dyDescent="0.3">
      <c r="DN141" s="117"/>
      <c r="DO141" s="117"/>
      <c r="DP141" s="117"/>
      <c r="DQ141" s="117"/>
      <c r="DR141" s="117"/>
      <c r="DS141" s="117"/>
      <c r="DT141" s="117"/>
      <c r="DU141" s="117"/>
      <c r="DV141" s="117"/>
      <c r="DW141" s="117"/>
      <c r="DX141" s="117"/>
      <c r="DY141" s="117"/>
      <c r="DZ141" s="117"/>
      <c r="EA141" s="117"/>
      <c r="EB141" s="117"/>
      <c r="EC141" s="117"/>
    </row>
    <row r="142" spans="114:133" x14ac:dyDescent="0.3">
      <c r="DN142" s="117"/>
      <c r="DO142" s="117"/>
      <c r="DP142" s="117"/>
      <c r="DQ142" s="117"/>
      <c r="DR142" s="117"/>
      <c r="DS142" s="117"/>
      <c r="DT142" s="117"/>
      <c r="DU142" s="117"/>
      <c r="DV142" s="117"/>
      <c r="DW142" s="117"/>
      <c r="DX142" s="117"/>
      <c r="DY142" s="117"/>
      <c r="DZ142" s="117"/>
      <c r="EA142" s="117"/>
      <c r="EB142" s="117"/>
      <c r="EC142" s="117"/>
    </row>
    <row r="143" spans="114:133" x14ac:dyDescent="0.3">
      <c r="DN143" s="117"/>
      <c r="DO143" s="117"/>
      <c r="DP143" s="117"/>
      <c r="DQ143" s="117"/>
      <c r="DR143" s="117"/>
      <c r="DS143" s="117"/>
      <c r="DT143" s="117"/>
      <c r="DU143" s="117"/>
      <c r="DV143" s="117"/>
      <c r="DW143" s="117"/>
      <c r="DX143" s="117"/>
      <c r="DY143" s="117"/>
      <c r="DZ143" s="117"/>
      <c r="EA143" s="117"/>
      <c r="EB143" s="117"/>
      <c r="EC143" s="117"/>
    </row>
    <row r="144" spans="114:133" x14ac:dyDescent="0.3">
      <c r="DN144" s="117"/>
      <c r="DO144" s="117"/>
      <c r="DP144" s="117"/>
      <c r="DQ144" s="117"/>
      <c r="DR144" s="117"/>
      <c r="DS144" s="117"/>
      <c r="DT144" s="117"/>
      <c r="DU144" s="117"/>
      <c r="DV144" s="117"/>
      <c r="DW144" s="117"/>
      <c r="DX144" s="117"/>
      <c r="DY144" s="117"/>
      <c r="DZ144" s="117"/>
      <c r="EA144" s="117"/>
      <c r="EB144" s="117"/>
      <c r="EC144" s="117"/>
    </row>
    <row r="145" spans="118:133" x14ac:dyDescent="0.3">
      <c r="DN145" s="117"/>
      <c r="DO145" s="117"/>
      <c r="DP145" s="117"/>
      <c r="DQ145" s="117"/>
      <c r="DR145" s="117"/>
      <c r="DS145" s="117"/>
      <c r="DT145" s="117"/>
      <c r="DU145" s="117"/>
      <c r="DV145" s="117"/>
      <c r="DW145" s="117"/>
      <c r="DX145" s="117"/>
      <c r="DY145" s="117"/>
      <c r="DZ145" s="117"/>
      <c r="EA145" s="117"/>
      <c r="EB145" s="117"/>
      <c r="EC145" s="117"/>
    </row>
    <row r="146" spans="118:133" x14ac:dyDescent="0.3">
      <c r="DN146" s="117"/>
      <c r="DO146" s="117"/>
      <c r="DP146" s="117"/>
      <c r="DQ146" s="117"/>
      <c r="DR146" s="117"/>
      <c r="DS146" s="117"/>
      <c r="DT146" s="117"/>
      <c r="DU146" s="117"/>
      <c r="DV146" s="117"/>
      <c r="DW146" s="117"/>
      <c r="DX146" s="117"/>
      <c r="DY146" s="117"/>
      <c r="DZ146" s="117"/>
      <c r="EA146" s="117"/>
      <c r="EB146" s="117"/>
      <c r="EC146" s="117"/>
    </row>
    <row r="147" spans="118:133" x14ac:dyDescent="0.3">
      <c r="DN147" s="117"/>
      <c r="DO147" s="117"/>
      <c r="DP147" s="117"/>
      <c r="DQ147" s="117"/>
      <c r="DR147" s="117"/>
      <c r="DS147" s="117"/>
      <c r="DT147" s="117"/>
      <c r="DU147" s="117"/>
      <c r="DV147" s="117"/>
      <c r="DW147" s="117"/>
      <c r="DX147" s="117"/>
      <c r="DY147" s="117"/>
      <c r="DZ147" s="117"/>
      <c r="EA147" s="117"/>
      <c r="EB147" s="117"/>
      <c r="EC147" s="117"/>
    </row>
    <row r="148" spans="118:133" x14ac:dyDescent="0.3">
      <c r="DN148" s="117"/>
      <c r="DO148" s="117"/>
      <c r="DP148" s="117"/>
      <c r="DQ148" s="117"/>
      <c r="DR148" s="117"/>
      <c r="DS148" s="117"/>
      <c r="DT148" s="117"/>
      <c r="DU148" s="117"/>
      <c r="DV148" s="117"/>
      <c r="DW148" s="117"/>
      <c r="DX148" s="117"/>
      <c r="DY148" s="117"/>
      <c r="DZ148" s="117"/>
      <c r="EA148" s="117"/>
      <c r="EB148" s="117"/>
      <c r="EC148" s="117"/>
    </row>
    <row r="149" spans="118:133" x14ac:dyDescent="0.3">
      <c r="DN149" s="117"/>
      <c r="DO149" s="117"/>
      <c r="DP149" s="117"/>
      <c r="DQ149" s="117"/>
      <c r="DR149" s="117"/>
      <c r="DS149" s="117"/>
      <c r="DT149" s="117"/>
      <c r="DU149" s="117"/>
      <c r="DV149" s="117"/>
      <c r="DW149" s="117"/>
      <c r="DX149" s="117"/>
      <c r="DY149" s="117"/>
      <c r="DZ149" s="117"/>
      <c r="EA149" s="117"/>
      <c r="EB149" s="117"/>
      <c r="EC149" s="117"/>
    </row>
    <row r="150" spans="118:133" x14ac:dyDescent="0.3">
      <c r="DN150" s="117"/>
      <c r="DO150" s="117"/>
      <c r="DP150" s="117"/>
      <c r="DQ150" s="117"/>
      <c r="DR150" s="117"/>
      <c r="DS150" s="117"/>
      <c r="DT150" s="117"/>
      <c r="DU150" s="117"/>
      <c r="DV150" s="117"/>
      <c r="DW150" s="117"/>
      <c r="DX150" s="117"/>
      <c r="DY150" s="117"/>
      <c r="DZ150" s="117"/>
      <c r="EA150" s="117"/>
      <c r="EB150" s="117"/>
      <c r="EC150" s="117"/>
    </row>
    <row r="151" spans="118:133" x14ac:dyDescent="0.3">
      <c r="DN151" s="117"/>
      <c r="DO151" s="117"/>
      <c r="DP151" s="117"/>
      <c r="DQ151" s="117"/>
      <c r="DR151" s="117"/>
      <c r="DS151" s="117"/>
      <c r="DT151" s="117"/>
      <c r="DU151" s="117"/>
      <c r="DV151" s="117"/>
      <c r="DW151" s="117"/>
      <c r="DX151" s="117"/>
      <c r="DY151" s="117"/>
      <c r="DZ151" s="117"/>
      <c r="EA151" s="117"/>
      <c r="EB151" s="117"/>
      <c r="EC151" s="117"/>
    </row>
    <row r="152" spans="118:133" x14ac:dyDescent="0.3">
      <c r="DN152" s="117"/>
      <c r="DO152" s="117"/>
      <c r="DP152" s="117"/>
      <c r="DQ152" s="117"/>
      <c r="DR152" s="117"/>
      <c r="DS152" s="117"/>
      <c r="DT152" s="117"/>
      <c r="DU152" s="117"/>
      <c r="DV152" s="117"/>
      <c r="DW152" s="117"/>
      <c r="DX152" s="117"/>
      <c r="DY152" s="117"/>
      <c r="DZ152" s="117"/>
      <c r="EA152" s="117"/>
      <c r="EB152" s="117"/>
      <c r="EC152" s="117"/>
    </row>
    <row r="153" spans="118:133" x14ac:dyDescent="0.3">
      <c r="DN153" s="117"/>
      <c r="DO153" s="117"/>
      <c r="DP153" s="117"/>
      <c r="DQ153" s="117"/>
      <c r="DR153" s="117"/>
      <c r="DS153" s="117"/>
      <c r="DT153" s="117"/>
      <c r="DU153" s="117"/>
      <c r="DV153" s="117"/>
      <c r="DW153" s="117"/>
      <c r="DX153" s="117"/>
      <c r="DY153" s="117"/>
      <c r="DZ153" s="117"/>
      <c r="EA153" s="117"/>
      <c r="EB153" s="117"/>
      <c r="EC153" s="117"/>
    </row>
    <row r="154" spans="118:133" x14ac:dyDescent="0.3">
      <c r="DN154" s="117"/>
      <c r="DO154" s="117"/>
      <c r="DP154" s="117"/>
      <c r="DQ154" s="117"/>
      <c r="DR154" s="117"/>
      <c r="DS154" s="117"/>
      <c r="DT154" s="117"/>
      <c r="DU154" s="117"/>
      <c r="DV154" s="117"/>
      <c r="DW154" s="117"/>
      <c r="DX154" s="117"/>
      <c r="DY154" s="117"/>
      <c r="DZ154" s="117"/>
      <c r="EA154" s="117"/>
      <c r="EB154" s="117"/>
      <c r="EC154" s="117"/>
    </row>
    <row r="155" spans="118:133" x14ac:dyDescent="0.3">
      <c r="DN155" s="117"/>
      <c r="DO155" s="117"/>
      <c r="DP155" s="117"/>
      <c r="DQ155" s="117"/>
      <c r="DR155" s="117"/>
      <c r="DS155" s="117"/>
      <c r="DT155" s="117"/>
      <c r="DU155" s="117"/>
      <c r="DV155" s="117"/>
      <c r="DW155" s="117"/>
      <c r="DX155" s="117"/>
      <c r="DY155" s="117"/>
      <c r="DZ155" s="117"/>
      <c r="EA155" s="117"/>
      <c r="EB155" s="117"/>
      <c r="EC155" s="117"/>
    </row>
    <row r="156" spans="118:133" x14ac:dyDescent="0.3">
      <c r="DN156" s="117"/>
      <c r="DO156" s="117"/>
      <c r="DP156" s="117"/>
      <c r="DQ156" s="117"/>
      <c r="DR156" s="117"/>
      <c r="DS156" s="117"/>
      <c r="DT156" s="117"/>
      <c r="DU156" s="117"/>
      <c r="DV156" s="117"/>
      <c r="DW156" s="117"/>
      <c r="DX156" s="117"/>
      <c r="DY156" s="117"/>
      <c r="DZ156" s="117"/>
      <c r="EA156" s="117"/>
      <c r="EB156" s="117"/>
      <c r="EC156" s="117"/>
    </row>
    <row r="157" spans="118:133" x14ac:dyDescent="0.3">
      <c r="DN157" s="117"/>
      <c r="DO157" s="117"/>
      <c r="DP157" s="117"/>
      <c r="DQ157" s="117"/>
      <c r="DR157" s="117"/>
      <c r="DS157" s="117"/>
      <c r="DT157" s="117"/>
      <c r="DU157" s="117"/>
      <c r="DV157" s="117"/>
      <c r="DW157" s="117"/>
      <c r="DX157" s="117"/>
      <c r="DY157" s="117"/>
      <c r="DZ157" s="117"/>
      <c r="EA157" s="117"/>
      <c r="EB157" s="117"/>
      <c r="EC157" s="117"/>
    </row>
    <row r="158" spans="118:133" x14ac:dyDescent="0.3">
      <c r="DN158" s="117"/>
      <c r="DO158" s="117"/>
      <c r="DP158" s="117"/>
      <c r="DQ158" s="117"/>
      <c r="DR158" s="117"/>
      <c r="DS158" s="117"/>
      <c r="DT158" s="117"/>
      <c r="DU158" s="117"/>
      <c r="DV158" s="117"/>
      <c r="DW158" s="117"/>
      <c r="DX158" s="117"/>
      <c r="DY158" s="117"/>
      <c r="DZ158" s="117"/>
      <c r="EA158" s="117"/>
      <c r="EB158" s="117"/>
      <c r="EC158" s="117"/>
    </row>
    <row r="159" spans="118:133" x14ac:dyDescent="0.3">
      <c r="DN159" s="117"/>
      <c r="DO159" s="117"/>
      <c r="DP159" s="117"/>
      <c r="DQ159" s="117"/>
      <c r="DR159" s="117"/>
      <c r="DS159" s="117"/>
      <c r="DT159" s="117"/>
      <c r="DU159" s="117"/>
      <c r="DV159" s="117"/>
      <c r="DW159" s="117"/>
      <c r="DX159" s="117"/>
      <c r="DY159" s="117"/>
      <c r="DZ159" s="117"/>
      <c r="EA159" s="117"/>
      <c r="EB159" s="117"/>
      <c r="EC159" s="117"/>
    </row>
    <row r="160" spans="118:133" x14ac:dyDescent="0.3">
      <c r="DN160" s="117"/>
      <c r="DO160" s="117"/>
      <c r="DP160" s="117"/>
      <c r="DQ160" s="117"/>
      <c r="DR160" s="117"/>
      <c r="DS160" s="117"/>
      <c r="DT160" s="117"/>
      <c r="DU160" s="117"/>
      <c r="DV160" s="117"/>
      <c r="DW160" s="117"/>
      <c r="DX160" s="117"/>
      <c r="DY160" s="117"/>
      <c r="DZ160" s="117"/>
      <c r="EA160" s="117"/>
      <c r="EB160" s="117"/>
      <c r="EC160" s="117"/>
    </row>
    <row r="161" spans="118:133" x14ac:dyDescent="0.3">
      <c r="DN161" s="117"/>
      <c r="DO161" s="117"/>
      <c r="DP161" s="117"/>
      <c r="DQ161" s="117"/>
      <c r="DR161" s="117"/>
      <c r="DS161" s="117"/>
      <c r="DT161" s="117"/>
      <c r="DU161" s="117"/>
      <c r="DV161" s="117"/>
      <c r="DW161" s="117"/>
      <c r="DX161" s="117"/>
      <c r="DY161" s="117"/>
      <c r="DZ161" s="117"/>
      <c r="EA161" s="117"/>
      <c r="EB161" s="117"/>
      <c r="EC161" s="117"/>
    </row>
  </sheetData>
  <sheetProtection selectLockedCells="1"/>
  <mergeCells count="12">
    <mergeCell ref="A55:V55"/>
    <mergeCell ref="DC53:DD53"/>
    <mergeCell ref="DC51:DD51"/>
    <mergeCell ref="A1:C1"/>
    <mergeCell ref="D1:I1"/>
    <mergeCell ref="DI54:DL54"/>
    <mergeCell ref="DI55:DL55"/>
    <mergeCell ref="AB55:AK55"/>
    <mergeCell ref="DC52:DD52"/>
    <mergeCell ref="DB27:DE27"/>
    <mergeCell ref="CU27:CZ28"/>
    <mergeCell ref="AT38:AU38"/>
  </mergeCells>
  <printOptions horizontalCentered="1" verticalCentered="1"/>
  <pageMargins left="1" right="1" top="1" bottom="1" header="0.5" footer="0.5"/>
  <pageSetup scale="7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T577"/>
  <sheetViews>
    <sheetView showGridLines="0" zoomScale="80" zoomScaleNormal="80" zoomScaleSheetLayoutView="80" zoomScalePageLayoutView="50" workbookViewId="0">
      <selection activeCell="D133" sqref="D133:G133"/>
    </sheetView>
  </sheetViews>
  <sheetFormatPr defaultColWidth="8.88671875" defaultRowHeight="14.4" x14ac:dyDescent="0.3"/>
  <cols>
    <col min="1" max="1" width="20.88671875" style="48" customWidth="1"/>
    <col min="2" max="2" width="17.33203125" style="48" customWidth="1"/>
    <col min="3" max="3" width="18.109375" style="48" customWidth="1"/>
    <col min="4" max="4" width="15.6640625" style="48" customWidth="1"/>
    <col min="5" max="5" width="14.88671875" style="48" customWidth="1"/>
    <col min="6" max="6" width="20.88671875" style="48" customWidth="1"/>
    <col min="7" max="7" width="17.33203125" style="48" customWidth="1"/>
    <col min="8" max="8" width="18.109375" style="48" customWidth="1"/>
    <col min="9" max="9" width="14.5546875" style="53" customWidth="1"/>
    <col min="10" max="11" width="20.6640625" style="48" customWidth="1"/>
    <col min="12" max="12" width="21.44140625" style="48" customWidth="1"/>
    <col min="13" max="13" width="20.6640625" style="48" customWidth="1"/>
    <col min="14" max="14" width="17.6640625" style="48" customWidth="1"/>
    <col min="15" max="15" width="16.44140625" style="48" customWidth="1"/>
    <col min="16" max="16" width="9.6640625" style="48" customWidth="1"/>
    <col min="17" max="17" width="8.6640625" style="48" customWidth="1"/>
    <col min="18" max="18" width="14.88671875" style="48" customWidth="1"/>
    <col min="19" max="16384" width="8.88671875" style="48"/>
  </cols>
  <sheetData>
    <row r="1" spans="1:14" ht="34.950000000000003" customHeight="1" thickTop="1" thickBot="1" x14ac:dyDescent="0.35">
      <c r="A1" s="1429" t="s">
        <v>793</v>
      </c>
      <c r="B1" s="1430"/>
      <c r="C1" s="1430"/>
      <c r="D1" s="1430"/>
      <c r="E1" s="1430"/>
      <c r="F1" s="1430"/>
      <c r="G1" s="1430"/>
      <c r="H1" s="1430"/>
      <c r="I1" s="1430"/>
      <c r="J1" s="1430"/>
      <c r="K1" s="1430"/>
      <c r="L1" s="1430"/>
      <c r="M1" s="1430"/>
      <c r="N1" s="1431"/>
    </row>
    <row r="2" spans="1:14" ht="30.15" customHeight="1" thickTop="1" thickBot="1" x14ac:dyDescent="0.35">
      <c r="A2" s="1353" t="s">
        <v>190</v>
      </c>
      <c r="B2" s="1354"/>
      <c r="C2" s="1354"/>
      <c r="D2" s="1354"/>
      <c r="E2" s="1354"/>
      <c r="F2" s="1354"/>
      <c r="G2" s="1354"/>
      <c r="H2" s="1354"/>
      <c r="I2" s="1354"/>
      <c r="J2" s="1354"/>
      <c r="K2" s="1354"/>
      <c r="L2" s="1354"/>
      <c r="M2" s="1354"/>
      <c r="N2" s="775"/>
    </row>
    <row r="3" spans="1:14" ht="23.25" customHeight="1" thickBot="1" x14ac:dyDescent="0.35">
      <c r="A3" s="396" t="s">
        <v>22</v>
      </c>
      <c r="B3" s="394" t="s">
        <v>23</v>
      </c>
      <c r="C3" s="394" t="s">
        <v>24</v>
      </c>
      <c r="D3" s="394" t="s">
        <v>25</v>
      </c>
      <c r="E3" s="394" t="s">
        <v>354</v>
      </c>
      <c r="F3" s="394" t="s">
        <v>26</v>
      </c>
      <c r="G3" s="394" t="s">
        <v>28</v>
      </c>
      <c r="H3" s="394" t="s">
        <v>794</v>
      </c>
      <c r="I3" s="394" t="s">
        <v>795</v>
      </c>
      <c r="J3" s="378" t="s">
        <v>83</v>
      </c>
      <c r="K3" s="394" t="s">
        <v>29</v>
      </c>
      <c r="L3" s="394" t="s">
        <v>92</v>
      </c>
      <c r="M3" s="394" t="s">
        <v>27</v>
      </c>
      <c r="N3" s="424" t="s">
        <v>275</v>
      </c>
    </row>
    <row r="4" spans="1:14" ht="25.2" customHeight="1" x14ac:dyDescent="0.3">
      <c r="A4" s="440"/>
      <c r="B4" s="397"/>
      <c r="C4" s="397"/>
      <c r="D4" s="397"/>
      <c r="E4" s="397"/>
      <c r="F4" s="397"/>
      <c r="G4" s="397"/>
      <c r="H4" s="397"/>
      <c r="I4" s="397"/>
      <c r="J4" s="441"/>
      <c r="K4" s="437"/>
      <c r="L4" s="437"/>
      <c r="M4" s="442">
        <f t="shared" ref="M4:M23" si="0">H4*I4</f>
        <v>0</v>
      </c>
      <c r="N4" s="443"/>
    </row>
    <row r="5" spans="1:14" ht="25.2" customHeight="1" x14ac:dyDescent="0.3">
      <c r="A5" s="430"/>
      <c r="B5" s="425" t="s">
        <v>1</v>
      </c>
      <c r="C5" s="425" t="s">
        <v>1</v>
      </c>
      <c r="D5" s="425" t="s">
        <v>1</v>
      </c>
      <c r="E5" s="425" t="s">
        <v>1</v>
      </c>
      <c r="F5" s="425" t="s">
        <v>1</v>
      </c>
      <c r="G5" s="425"/>
      <c r="H5" s="425"/>
      <c r="I5" s="425"/>
      <c r="J5" s="426"/>
      <c r="K5" s="427"/>
      <c r="L5" s="427"/>
      <c r="M5" s="428">
        <f t="shared" si="0"/>
        <v>0</v>
      </c>
      <c r="N5" s="434"/>
    </row>
    <row r="6" spans="1:14" ht="25.2" customHeight="1" x14ac:dyDescent="0.3">
      <c r="A6" s="431"/>
      <c r="B6" s="427"/>
      <c r="C6" s="427"/>
      <c r="D6" s="427"/>
      <c r="E6" s="427"/>
      <c r="F6" s="427"/>
      <c r="G6" s="427"/>
      <c r="H6" s="427"/>
      <c r="I6" s="427"/>
      <c r="J6" s="426"/>
      <c r="K6" s="427"/>
      <c r="L6" s="427"/>
      <c r="M6" s="428">
        <f t="shared" si="0"/>
        <v>0</v>
      </c>
      <c r="N6" s="434"/>
    </row>
    <row r="7" spans="1:14" ht="25.2" customHeight="1" x14ac:dyDescent="0.3">
      <c r="A7" s="431"/>
      <c r="B7" s="427"/>
      <c r="C7" s="427"/>
      <c r="D7" s="427"/>
      <c r="E7" s="427"/>
      <c r="F7" s="427"/>
      <c r="G7" s="427"/>
      <c r="H7" s="427"/>
      <c r="I7" s="427"/>
      <c r="J7" s="426"/>
      <c r="K7" s="427"/>
      <c r="L7" s="427"/>
      <c r="M7" s="428">
        <f t="shared" si="0"/>
        <v>0</v>
      </c>
      <c r="N7" s="433"/>
    </row>
    <row r="8" spans="1:14" ht="25.2" customHeight="1" x14ac:dyDescent="0.3">
      <c r="A8" s="431"/>
      <c r="B8" s="427"/>
      <c r="C8" s="427"/>
      <c r="D8" s="427"/>
      <c r="E8" s="427"/>
      <c r="F8" s="427"/>
      <c r="G8" s="427"/>
      <c r="H8" s="427"/>
      <c r="I8" s="427"/>
      <c r="J8" s="426"/>
      <c r="K8" s="427"/>
      <c r="L8" s="427"/>
      <c r="M8" s="428">
        <f t="shared" si="0"/>
        <v>0</v>
      </c>
      <c r="N8" s="433"/>
    </row>
    <row r="9" spans="1:14" ht="25.2" customHeight="1" x14ac:dyDescent="0.3">
      <c r="A9" s="431"/>
      <c r="B9" s="427"/>
      <c r="C9" s="427"/>
      <c r="D9" s="427"/>
      <c r="E9" s="427"/>
      <c r="F9" s="427"/>
      <c r="G9" s="427"/>
      <c r="H9" s="427"/>
      <c r="I9" s="427"/>
      <c r="J9" s="426"/>
      <c r="K9" s="427"/>
      <c r="L9" s="427"/>
      <c r="M9" s="428">
        <f t="shared" si="0"/>
        <v>0</v>
      </c>
      <c r="N9" s="433"/>
    </row>
    <row r="10" spans="1:14" ht="25.2" customHeight="1" x14ac:dyDescent="0.3">
      <c r="A10" s="431"/>
      <c r="B10" s="427"/>
      <c r="C10" s="427"/>
      <c r="D10" s="427"/>
      <c r="E10" s="427"/>
      <c r="F10" s="427"/>
      <c r="G10" s="427"/>
      <c r="H10" s="427"/>
      <c r="I10" s="427"/>
      <c r="J10" s="426"/>
      <c r="K10" s="427"/>
      <c r="L10" s="427"/>
      <c r="M10" s="428">
        <f t="shared" si="0"/>
        <v>0</v>
      </c>
      <c r="N10" s="433"/>
    </row>
    <row r="11" spans="1:14" ht="25.2" customHeight="1" x14ac:dyDescent="0.3">
      <c r="A11" s="431"/>
      <c r="B11" s="427"/>
      <c r="C11" s="427"/>
      <c r="D11" s="427"/>
      <c r="E11" s="427"/>
      <c r="F11" s="427"/>
      <c r="G11" s="427"/>
      <c r="H11" s="427"/>
      <c r="I11" s="427"/>
      <c r="J11" s="426"/>
      <c r="K11" s="427"/>
      <c r="L11" s="427"/>
      <c r="M11" s="428">
        <f t="shared" si="0"/>
        <v>0</v>
      </c>
      <c r="N11" s="433"/>
    </row>
    <row r="12" spans="1:14" ht="25.2" customHeight="1" x14ac:dyDescent="0.3">
      <c r="A12" s="431"/>
      <c r="B12" s="427"/>
      <c r="C12" s="427"/>
      <c r="D12" s="427"/>
      <c r="E12" s="427"/>
      <c r="F12" s="427"/>
      <c r="G12" s="427"/>
      <c r="H12" s="427"/>
      <c r="I12" s="427"/>
      <c r="J12" s="426"/>
      <c r="K12" s="429"/>
      <c r="L12" s="427"/>
      <c r="M12" s="428">
        <f t="shared" si="0"/>
        <v>0</v>
      </c>
      <c r="N12" s="433"/>
    </row>
    <row r="13" spans="1:14" ht="25.2" customHeight="1" x14ac:dyDescent="0.3">
      <c r="A13" s="431"/>
      <c r="B13" s="427"/>
      <c r="C13" s="427"/>
      <c r="D13" s="427"/>
      <c r="E13" s="427"/>
      <c r="F13" s="427"/>
      <c r="G13" s="427"/>
      <c r="H13" s="427"/>
      <c r="I13" s="427"/>
      <c r="J13" s="426"/>
      <c r="K13" s="427"/>
      <c r="L13" s="427"/>
      <c r="M13" s="428">
        <f t="shared" si="0"/>
        <v>0</v>
      </c>
      <c r="N13" s="433"/>
    </row>
    <row r="14" spans="1:14" ht="25.2" customHeight="1" x14ac:dyDescent="0.3">
      <c r="A14" s="431"/>
      <c r="B14" s="427"/>
      <c r="C14" s="427"/>
      <c r="D14" s="427"/>
      <c r="E14" s="427"/>
      <c r="F14" s="427"/>
      <c r="G14" s="427"/>
      <c r="H14" s="427"/>
      <c r="I14" s="427"/>
      <c r="J14" s="426"/>
      <c r="K14" s="427"/>
      <c r="L14" s="427"/>
      <c r="M14" s="428">
        <f t="shared" si="0"/>
        <v>0</v>
      </c>
      <c r="N14" s="433"/>
    </row>
    <row r="15" spans="1:14" ht="25.2" customHeight="1" x14ac:dyDescent="0.3">
      <c r="A15" s="431"/>
      <c r="B15" s="427"/>
      <c r="C15" s="427"/>
      <c r="D15" s="427"/>
      <c r="E15" s="427"/>
      <c r="F15" s="427"/>
      <c r="G15" s="427"/>
      <c r="H15" s="427"/>
      <c r="I15" s="427"/>
      <c r="J15" s="426"/>
      <c r="K15" s="427"/>
      <c r="L15" s="427"/>
      <c r="M15" s="428">
        <f t="shared" si="0"/>
        <v>0</v>
      </c>
      <c r="N15" s="433"/>
    </row>
    <row r="16" spans="1:14" ht="25.2" customHeight="1" x14ac:dyDescent="0.3">
      <c r="A16" s="431"/>
      <c r="B16" s="427"/>
      <c r="C16" s="427"/>
      <c r="D16" s="427"/>
      <c r="E16" s="427"/>
      <c r="F16" s="427"/>
      <c r="G16" s="427"/>
      <c r="H16" s="427"/>
      <c r="I16" s="427"/>
      <c r="J16" s="426"/>
      <c r="K16" s="427"/>
      <c r="L16" s="427"/>
      <c r="M16" s="428">
        <f t="shared" si="0"/>
        <v>0</v>
      </c>
      <c r="N16" s="433"/>
    </row>
    <row r="17" spans="1:14" ht="25.2" customHeight="1" x14ac:dyDescent="0.3">
      <c r="A17" s="431"/>
      <c r="B17" s="427"/>
      <c r="C17" s="427"/>
      <c r="D17" s="427"/>
      <c r="E17" s="427"/>
      <c r="F17" s="427"/>
      <c r="G17" s="427"/>
      <c r="H17" s="427"/>
      <c r="I17" s="427"/>
      <c r="J17" s="426"/>
      <c r="K17" s="427"/>
      <c r="L17" s="427"/>
      <c r="M17" s="428">
        <f t="shared" si="0"/>
        <v>0</v>
      </c>
      <c r="N17" s="433"/>
    </row>
    <row r="18" spans="1:14" ht="25.2" customHeight="1" x14ac:dyDescent="0.3">
      <c r="A18" s="431"/>
      <c r="B18" s="427"/>
      <c r="C18" s="427"/>
      <c r="D18" s="427"/>
      <c r="E18" s="427"/>
      <c r="F18" s="427"/>
      <c r="G18" s="427"/>
      <c r="H18" s="427"/>
      <c r="I18" s="427"/>
      <c r="J18" s="426"/>
      <c r="K18" s="427"/>
      <c r="L18" s="427"/>
      <c r="M18" s="428">
        <f t="shared" si="0"/>
        <v>0</v>
      </c>
      <c r="N18" s="433"/>
    </row>
    <row r="19" spans="1:14" ht="25.2" customHeight="1" x14ac:dyDescent="0.3">
      <c r="A19" s="431"/>
      <c r="B19" s="427"/>
      <c r="C19" s="427"/>
      <c r="D19" s="427"/>
      <c r="E19" s="427"/>
      <c r="F19" s="427"/>
      <c r="G19" s="427"/>
      <c r="H19" s="427"/>
      <c r="I19" s="427"/>
      <c r="J19" s="426"/>
      <c r="K19" s="427"/>
      <c r="L19" s="427"/>
      <c r="M19" s="428">
        <f t="shared" si="0"/>
        <v>0</v>
      </c>
      <c r="N19" s="433"/>
    </row>
    <row r="20" spans="1:14" ht="25.2" customHeight="1" x14ac:dyDescent="0.3">
      <c r="A20" s="431"/>
      <c r="B20" s="427"/>
      <c r="C20" s="427"/>
      <c r="D20" s="427"/>
      <c r="E20" s="427"/>
      <c r="F20" s="427"/>
      <c r="G20" s="427"/>
      <c r="H20" s="427"/>
      <c r="I20" s="427"/>
      <c r="J20" s="426"/>
      <c r="K20" s="427"/>
      <c r="L20" s="427"/>
      <c r="M20" s="428">
        <f t="shared" si="0"/>
        <v>0</v>
      </c>
      <c r="N20" s="433"/>
    </row>
    <row r="21" spans="1:14" ht="25.2" customHeight="1" x14ac:dyDescent="0.3">
      <c r="A21" s="431"/>
      <c r="B21" s="427"/>
      <c r="C21" s="427"/>
      <c r="D21" s="427"/>
      <c r="E21" s="427"/>
      <c r="F21" s="427"/>
      <c r="G21" s="427"/>
      <c r="H21" s="427"/>
      <c r="I21" s="427"/>
      <c r="J21" s="426"/>
      <c r="K21" s="427"/>
      <c r="L21" s="427"/>
      <c r="M21" s="428">
        <f t="shared" si="0"/>
        <v>0</v>
      </c>
      <c r="N21" s="433"/>
    </row>
    <row r="22" spans="1:14" ht="25.2" customHeight="1" x14ac:dyDescent="0.3">
      <c r="A22" s="431"/>
      <c r="B22" s="427"/>
      <c r="C22" s="427"/>
      <c r="D22" s="427"/>
      <c r="E22" s="427"/>
      <c r="F22" s="427"/>
      <c r="G22" s="427"/>
      <c r="H22" s="427"/>
      <c r="I22" s="427"/>
      <c r="J22" s="426"/>
      <c r="K22" s="427"/>
      <c r="L22" s="427"/>
      <c r="M22" s="428">
        <f t="shared" si="0"/>
        <v>0</v>
      </c>
      <c r="N22" s="433"/>
    </row>
    <row r="23" spans="1:14" ht="25.2" customHeight="1" thickBot="1" x14ac:dyDescent="0.35">
      <c r="A23" s="478"/>
      <c r="B23" s="479"/>
      <c r="C23" s="479"/>
      <c r="D23" s="479"/>
      <c r="E23" s="479"/>
      <c r="F23" s="479"/>
      <c r="G23" s="479"/>
      <c r="H23" s="479"/>
      <c r="I23" s="479"/>
      <c r="J23" s="480"/>
      <c r="K23" s="480"/>
      <c r="L23" s="480"/>
      <c r="M23" s="481">
        <f t="shared" si="0"/>
        <v>0</v>
      </c>
      <c r="N23" s="482"/>
    </row>
    <row r="24" spans="1:14" ht="34.950000000000003" customHeight="1" thickBot="1" x14ac:dyDescent="0.35">
      <c r="A24" s="1067" t="s">
        <v>225</v>
      </c>
      <c r="B24" s="879"/>
      <c r="C24" s="879"/>
      <c r="D24" s="879"/>
      <c r="E24" s="879"/>
      <c r="F24" s="879"/>
      <c r="G24" s="879"/>
      <c r="H24" s="879"/>
      <c r="I24" s="879"/>
      <c r="J24" s="879"/>
      <c r="K24" s="879"/>
      <c r="L24" s="879"/>
      <c r="M24" s="879"/>
      <c r="N24" s="880"/>
    </row>
    <row r="25" spans="1:14" ht="25.2" customHeight="1" x14ac:dyDescent="0.4">
      <c r="A25" s="213"/>
      <c r="B25" s="214"/>
      <c r="C25" s="214"/>
      <c r="D25" s="214"/>
      <c r="E25" s="214"/>
      <c r="F25" s="214"/>
      <c r="G25" s="214"/>
      <c r="H25" s="214"/>
      <c r="I25" s="214"/>
      <c r="J25" s="214"/>
      <c r="K25" s="214"/>
      <c r="L25" s="214"/>
      <c r="M25" s="214"/>
      <c r="N25" s="215"/>
    </row>
    <row r="26" spans="1:14" ht="25.2" customHeight="1" x14ac:dyDescent="0.4">
      <c r="A26" s="213"/>
      <c r="B26" s="214"/>
      <c r="C26" s="214"/>
      <c r="D26" s="214"/>
      <c r="E26" s="214"/>
      <c r="F26" s="214"/>
      <c r="G26" s="214"/>
      <c r="H26" s="214"/>
      <c r="I26" s="214"/>
      <c r="J26" s="214"/>
      <c r="K26" s="214"/>
      <c r="L26" s="214"/>
      <c r="M26" s="214"/>
      <c r="N26" s="215"/>
    </row>
    <row r="27" spans="1:14" ht="25.2" customHeight="1" x14ac:dyDescent="0.4">
      <c r="A27" s="213"/>
      <c r="B27" s="214"/>
      <c r="C27" s="214"/>
      <c r="D27" s="214"/>
      <c r="E27" s="214"/>
      <c r="F27" s="214"/>
      <c r="G27" s="214"/>
      <c r="H27" s="214"/>
      <c r="I27" s="214"/>
      <c r="J27" s="214"/>
      <c r="K27" s="214"/>
      <c r="L27" s="214"/>
      <c r="M27" s="214"/>
      <c r="N27" s="215"/>
    </row>
    <row r="28" spans="1:14" ht="25.2" customHeight="1" x14ac:dyDescent="0.4">
      <c r="A28" s="213"/>
      <c r="B28" s="214"/>
      <c r="C28" s="214"/>
      <c r="D28" s="214"/>
      <c r="E28" s="214"/>
      <c r="F28" s="214"/>
      <c r="G28" s="214"/>
      <c r="H28" s="214"/>
      <c r="I28" s="214"/>
      <c r="J28" s="214"/>
      <c r="K28" s="214"/>
      <c r="L28" s="214"/>
      <c r="M28" s="214"/>
      <c r="N28" s="215"/>
    </row>
    <row r="29" spans="1:14" ht="25.2" customHeight="1" x14ac:dyDescent="0.4">
      <c r="A29" s="213"/>
      <c r="B29" s="214"/>
      <c r="C29" s="214"/>
      <c r="D29" s="214"/>
      <c r="E29" s="214"/>
      <c r="F29" s="214"/>
      <c r="G29" s="214"/>
      <c r="H29" s="214"/>
      <c r="I29" s="214"/>
      <c r="J29" s="214"/>
      <c r="K29" s="214"/>
      <c r="L29" s="214"/>
      <c r="M29" s="214"/>
      <c r="N29" s="215"/>
    </row>
    <row r="30" spans="1:14" ht="25.2" customHeight="1" x14ac:dyDescent="0.4">
      <c r="A30" s="213"/>
      <c r="B30" s="214"/>
      <c r="C30" s="214"/>
      <c r="D30" s="214"/>
      <c r="E30" s="214"/>
      <c r="F30" s="214"/>
      <c r="G30" s="214"/>
      <c r="H30" s="214"/>
      <c r="I30" s="214"/>
      <c r="J30" s="214"/>
      <c r="K30" s="214"/>
      <c r="L30" s="214"/>
      <c r="M30" s="214"/>
      <c r="N30" s="215"/>
    </row>
    <row r="31" spans="1:14" ht="25.2" customHeight="1" x14ac:dyDescent="0.4">
      <c r="A31" s="213"/>
      <c r="B31" s="214"/>
      <c r="C31" s="214"/>
      <c r="D31" s="214"/>
      <c r="E31" s="214"/>
      <c r="F31" s="214"/>
      <c r="G31" s="214"/>
      <c r="H31" s="214"/>
      <c r="I31" s="214"/>
      <c r="J31" s="214"/>
      <c r="K31" s="214"/>
      <c r="L31" s="214"/>
      <c r="M31" s="214"/>
      <c r="N31" s="215"/>
    </row>
    <row r="32" spans="1:14" ht="25.2" customHeight="1" x14ac:dyDescent="0.4">
      <c r="A32" s="213"/>
      <c r="B32" s="214"/>
      <c r="C32" s="214"/>
      <c r="D32" s="214"/>
      <c r="E32" s="214"/>
      <c r="F32" s="214"/>
      <c r="G32" s="214"/>
      <c r="H32" s="214"/>
      <c r="I32" s="214"/>
      <c r="J32" s="214"/>
      <c r="K32" s="214"/>
      <c r="L32" s="214"/>
      <c r="M32" s="214"/>
      <c r="N32" s="215"/>
    </row>
    <row r="33" spans="1:14" ht="25.2" customHeight="1" x14ac:dyDescent="0.4">
      <c r="A33" s="213"/>
      <c r="B33" s="214"/>
      <c r="C33" s="214"/>
      <c r="D33" s="214"/>
      <c r="E33" s="214"/>
      <c r="F33" s="214"/>
      <c r="G33" s="214"/>
      <c r="H33" s="214"/>
      <c r="I33" s="214"/>
      <c r="J33" s="214"/>
      <c r="K33" s="214"/>
      <c r="L33" s="214"/>
      <c r="M33" s="214"/>
      <c r="N33" s="215"/>
    </row>
    <row r="34" spans="1:14" ht="25.2" customHeight="1" x14ac:dyDescent="0.4">
      <c r="A34" s="213"/>
      <c r="B34" s="214"/>
      <c r="C34" s="214"/>
      <c r="D34" s="214"/>
      <c r="E34" s="214"/>
      <c r="F34" s="214"/>
      <c r="G34" s="214"/>
      <c r="H34" s="214"/>
      <c r="I34" s="214"/>
      <c r="J34" s="214"/>
      <c r="K34" s="214"/>
      <c r="L34" s="214"/>
      <c r="M34" s="214"/>
      <c r="N34" s="215"/>
    </row>
    <row r="35" spans="1:14" ht="25.2" customHeight="1" x14ac:dyDescent="0.4">
      <c r="A35" s="213"/>
      <c r="B35" s="214"/>
      <c r="C35" s="214"/>
      <c r="D35" s="214"/>
      <c r="E35" s="214"/>
      <c r="F35" s="214"/>
      <c r="G35" s="214"/>
      <c r="H35" s="214"/>
      <c r="I35" s="214"/>
      <c r="J35" s="214"/>
      <c r="K35" s="214"/>
      <c r="L35" s="214"/>
      <c r="M35" s="214"/>
      <c r="N35" s="215"/>
    </row>
    <row r="36" spans="1:14" ht="25.2" customHeight="1" x14ac:dyDescent="0.4">
      <c r="A36" s="213"/>
      <c r="B36" s="214"/>
      <c r="C36" s="214"/>
      <c r="D36" s="214"/>
      <c r="E36" s="214"/>
      <c r="F36" s="214"/>
      <c r="G36" s="214"/>
      <c r="H36" s="214"/>
      <c r="I36" s="214"/>
      <c r="J36" s="214"/>
      <c r="K36" s="214"/>
      <c r="L36" s="214"/>
      <c r="M36" s="214"/>
      <c r="N36" s="215"/>
    </row>
    <row r="37" spans="1:14" ht="25.2" customHeight="1" x14ac:dyDescent="0.4">
      <c r="A37" s="213"/>
      <c r="B37" s="214"/>
      <c r="C37" s="214"/>
      <c r="D37" s="214"/>
      <c r="E37" s="214"/>
      <c r="F37" s="214"/>
      <c r="G37" s="214"/>
      <c r="H37" s="214"/>
      <c r="I37" s="214"/>
      <c r="J37" s="214"/>
      <c r="K37" s="214"/>
      <c r="L37" s="214"/>
      <c r="M37" s="214"/>
      <c r="N37" s="215"/>
    </row>
    <row r="38" spans="1:14" ht="25.2" customHeight="1" x14ac:dyDescent="0.4">
      <c r="A38" s="213"/>
      <c r="B38" s="214"/>
      <c r="C38" s="214"/>
      <c r="D38" s="214"/>
      <c r="E38" s="214"/>
      <c r="F38" s="214"/>
      <c r="G38" s="214"/>
      <c r="H38" s="214"/>
      <c r="I38" s="214"/>
      <c r="J38" s="214"/>
      <c r="K38" s="214"/>
      <c r="L38" s="214"/>
      <c r="M38" s="214"/>
      <c r="N38" s="215"/>
    </row>
    <row r="39" spans="1:14" ht="25.2" customHeight="1" x14ac:dyDescent="0.4">
      <c r="A39" s="213"/>
      <c r="B39" s="214"/>
      <c r="C39" s="214"/>
      <c r="D39" s="214"/>
      <c r="E39" s="214"/>
      <c r="F39" s="214"/>
      <c r="G39" s="214"/>
      <c r="H39" s="214"/>
      <c r="I39" s="214"/>
      <c r="J39" s="214"/>
      <c r="K39" s="214"/>
      <c r="L39" s="214"/>
      <c r="M39" s="214"/>
      <c r="N39" s="215"/>
    </row>
    <row r="40" spans="1:14" ht="25.2" customHeight="1" x14ac:dyDescent="0.4">
      <c r="A40" s="213"/>
      <c r="B40" s="214"/>
      <c r="C40" s="214"/>
      <c r="D40" s="214"/>
      <c r="E40" s="214"/>
      <c r="F40" s="214"/>
      <c r="G40" s="214"/>
      <c r="H40" s="214"/>
      <c r="I40" s="214"/>
      <c r="J40" s="214"/>
      <c r="K40" s="214"/>
      <c r="L40" s="214"/>
      <c r="M40" s="214"/>
      <c r="N40" s="215"/>
    </row>
    <row r="41" spans="1:14" ht="25.2" customHeight="1" thickBot="1" x14ac:dyDescent="0.45">
      <c r="A41" s="216"/>
      <c r="B41" s="217"/>
      <c r="C41" s="217"/>
      <c r="D41" s="217"/>
      <c r="E41" s="217"/>
      <c r="F41" s="217"/>
      <c r="G41" s="217"/>
      <c r="H41" s="217"/>
      <c r="I41" s="217"/>
      <c r="J41" s="217"/>
      <c r="K41" s="217"/>
      <c r="L41" s="217"/>
      <c r="M41" s="217"/>
      <c r="N41" s="218"/>
    </row>
    <row r="42" spans="1:14" ht="25.2" customHeight="1" thickTop="1" x14ac:dyDescent="0.3">
      <c r="A42" s="1423" t="s">
        <v>334</v>
      </c>
      <c r="B42" s="1424"/>
      <c r="C42" s="1424"/>
      <c r="D42" s="1424"/>
      <c r="E42" s="1424"/>
      <c r="F42" s="1424"/>
      <c r="G42" s="1424"/>
      <c r="H42" s="1424"/>
      <c r="I42" s="1424"/>
      <c r="J42" s="1424"/>
      <c r="K42" s="1424"/>
      <c r="L42" s="1424"/>
      <c r="M42" s="1424"/>
      <c r="N42" s="1425"/>
    </row>
    <row r="43" spans="1:14" ht="25.2" customHeight="1" thickBot="1" x14ac:dyDescent="0.35">
      <c r="A43" s="1389"/>
      <c r="B43" s="1390"/>
      <c r="C43" s="1390"/>
      <c r="D43" s="1390"/>
      <c r="E43" s="1390"/>
      <c r="F43" s="1390"/>
      <c r="G43" s="1390"/>
      <c r="H43" s="1390"/>
      <c r="I43" s="1390"/>
      <c r="J43" s="1390"/>
      <c r="K43" s="1390"/>
      <c r="L43" s="1390"/>
      <c r="M43" s="1390"/>
      <c r="N43" s="1391"/>
    </row>
    <row r="44" spans="1:14" ht="30" customHeight="1" thickBot="1" x14ac:dyDescent="0.35">
      <c r="A44" s="49" t="s">
        <v>30</v>
      </c>
      <c r="B44" s="50" t="s">
        <v>31</v>
      </c>
      <c r="C44" s="50" t="s">
        <v>32</v>
      </c>
      <c r="D44" s="50" t="s">
        <v>33</v>
      </c>
      <c r="E44" s="423" t="s">
        <v>85</v>
      </c>
      <c r="F44" s="50" t="s">
        <v>34</v>
      </c>
      <c r="G44" s="50" t="s">
        <v>223</v>
      </c>
      <c r="H44" s="50" t="s">
        <v>224</v>
      </c>
      <c r="I44" s="50" t="s">
        <v>35</v>
      </c>
      <c r="J44" s="50" t="s">
        <v>191</v>
      </c>
      <c r="K44" s="50" t="s">
        <v>355</v>
      </c>
      <c r="L44" s="399" t="s">
        <v>28</v>
      </c>
      <c r="M44" s="394" t="s">
        <v>36</v>
      </c>
      <c r="N44" s="395" t="s">
        <v>302</v>
      </c>
    </row>
    <row r="45" spans="1:14" ht="27.15" customHeight="1" x14ac:dyDescent="0.3">
      <c r="A45" s="448"/>
      <c r="B45" s="437"/>
      <c r="C45" s="437"/>
      <c r="D45" s="438"/>
      <c r="E45" s="439"/>
      <c r="F45" s="437"/>
      <c r="G45" s="397"/>
      <c r="H45" s="397"/>
      <c r="I45" s="397"/>
      <c r="J45" s="397"/>
      <c r="K45" s="437"/>
      <c r="L45" s="437"/>
      <c r="M45" s="437"/>
      <c r="N45" s="445"/>
    </row>
    <row r="46" spans="1:14" ht="27.15" customHeight="1" x14ac:dyDescent="0.3">
      <c r="A46" s="449"/>
      <c r="B46" s="427"/>
      <c r="C46" s="427"/>
      <c r="D46" s="436"/>
      <c r="E46" s="435"/>
      <c r="F46" s="427"/>
      <c r="G46" s="427"/>
      <c r="H46" s="427"/>
      <c r="I46" s="427"/>
      <c r="J46" s="427"/>
      <c r="K46" s="427"/>
      <c r="L46" s="427"/>
      <c r="M46" s="427"/>
      <c r="N46" s="433"/>
    </row>
    <row r="47" spans="1:14" ht="27.15" customHeight="1" x14ac:dyDescent="0.3">
      <c r="A47" s="449"/>
      <c r="B47" s="427"/>
      <c r="C47" s="427"/>
      <c r="D47" s="436"/>
      <c r="E47" s="435"/>
      <c r="F47" s="427"/>
      <c r="G47" s="427"/>
      <c r="H47" s="427"/>
      <c r="I47" s="427"/>
      <c r="J47" s="427"/>
      <c r="K47" s="427"/>
      <c r="L47" s="427"/>
      <c r="M47" s="427"/>
      <c r="N47" s="433"/>
    </row>
    <row r="48" spans="1:14" ht="27.15" customHeight="1" x14ac:dyDescent="0.3">
      <c r="A48" s="449"/>
      <c r="B48" s="427"/>
      <c r="C48" s="427"/>
      <c r="D48" s="436"/>
      <c r="E48" s="435"/>
      <c r="F48" s="427"/>
      <c r="G48" s="427"/>
      <c r="H48" s="427"/>
      <c r="I48" s="427"/>
      <c r="J48" s="427"/>
      <c r="K48" s="427"/>
      <c r="L48" s="427"/>
      <c r="M48" s="427"/>
      <c r="N48" s="433"/>
    </row>
    <row r="49" spans="1:14" ht="27.15" customHeight="1" x14ac:dyDescent="0.3">
      <c r="A49" s="449"/>
      <c r="B49" s="427"/>
      <c r="C49" s="427"/>
      <c r="D49" s="436"/>
      <c r="E49" s="435"/>
      <c r="F49" s="427"/>
      <c r="G49" s="427"/>
      <c r="H49" s="427"/>
      <c r="I49" s="427"/>
      <c r="J49" s="427"/>
      <c r="K49" s="427"/>
      <c r="L49" s="427"/>
      <c r="M49" s="427"/>
      <c r="N49" s="433"/>
    </row>
    <row r="50" spans="1:14" ht="27.15" customHeight="1" x14ac:dyDescent="0.3">
      <c r="A50" s="449"/>
      <c r="B50" s="427"/>
      <c r="C50" s="427"/>
      <c r="D50" s="436"/>
      <c r="E50" s="435"/>
      <c r="F50" s="427"/>
      <c r="G50" s="427"/>
      <c r="H50" s="427"/>
      <c r="I50" s="427"/>
      <c r="J50" s="427"/>
      <c r="K50" s="427"/>
      <c r="L50" s="427"/>
      <c r="M50" s="427"/>
      <c r="N50" s="433"/>
    </row>
    <row r="51" spans="1:14" ht="27.15" customHeight="1" x14ac:dyDescent="0.3">
      <c r="A51" s="449"/>
      <c r="B51" s="427"/>
      <c r="C51" s="427"/>
      <c r="D51" s="436"/>
      <c r="E51" s="435"/>
      <c r="F51" s="427"/>
      <c r="G51" s="427"/>
      <c r="H51" s="427"/>
      <c r="I51" s="427"/>
      <c r="J51" s="427"/>
      <c r="K51" s="427"/>
      <c r="L51" s="427"/>
      <c r="M51" s="427"/>
      <c r="N51" s="433"/>
    </row>
    <row r="52" spans="1:14" ht="27.15" customHeight="1" x14ac:dyDescent="0.3">
      <c r="A52" s="449"/>
      <c r="B52" s="427"/>
      <c r="C52" s="427"/>
      <c r="D52" s="436"/>
      <c r="E52" s="435"/>
      <c r="F52" s="427"/>
      <c r="G52" s="427"/>
      <c r="H52" s="427"/>
      <c r="I52" s="427"/>
      <c r="J52" s="427"/>
      <c r="K52" s="427"/>
      <c r="L52" s="427"/>
      <c r="M52" s="427"/>
      <c r="N52" s="433"/>
    </row>
    <row r="53" spans="1:14" ht="27.15" customHeight="1" x14ac:dyDescent="0.3">
      <c r="A53" s="450"/>
      <c r="B53" s="427"/>
      <c r="C53" s="427"/>
      <c r="D53" s="436"/>
      <c r="E53" s="435"/>
      <c r="F53" s="427"/>
      <c r="G53" s="425"/>
      <c r="H53" s="425"/>
      <c r="I53" s="425"/>
      <c r="J53" s="427"/>
      <c r="K53" s="427"/>
      <c r="L53" s="427"/>
      <c r="M53" s="427"/>
      <c r="N53" s="433"/>
    </row>
    <row r="54" spans="1:14" ht="27.15" customHeight="1" x14ac:dyDescent="0.3">
      <c r="A54" s="449"/>
      <c r="B54" s="427"/>
      <c r="C54" s="427"/>
      <c r="D54" s="436"/>
      <c r="E54" s="435"/>
      <c r="F54" s="427"/>
      <c r="G54" s="427"/>
      <c r="H54" s="427"/>
      <c r="I54" s="427"/>
      <c r="J54" s="427"/>
      <c r="K54" s="427"/>
      <c r="L54" s="427"/>
      <c r="M54" s="427"/>
      <c r="N54" s="433"/>
    </row>
    <row r="55" spans="1:14" ht="27.15" customHeight="1" x14ac:dyDescent="0.3">
      <c r="A55" s="449"/>
      <c r="B55" s="427"/>
      <c r="C55" s="427"/>
      <c r="D55" s="436"/>
      <c r="E55" s="435"/>
      <c r="F55" s="427"/>
      <c r="G55" s="427"/>
      <c r="H55" s="427"/>
      <c r="I55" s="427"/>
      <c r="J55" s="427"/>
      <c r="K55" s="427"/>
      <c r="L55" s="427"/>
      <c r="M55" s="427"/>
      <c r="N55" s="433"/>
    </row>
    <row r="56" spans="1:14" ht="27.15" customHeight="1" x14ac:dyDescent="0.3">
      <c r="A56" s="449"/>
      <c r="B56" s="427"/>
      <c r="C56" s="427"/>
      <c r="D56" s="436"/>
      <c r="E56" s="435"/>
      <c r="F56" s="427"/>
      <c r="G56" s="427"/>
      <c r="H56" s="427"/>
      <c r="I56" s="427"/>
      <c r="J56" s="427"/>
      <c r="K56" s="427"/>
      <c r="L56" s="427"/>
      <c r="M56" s="427"/>
      <c r="N56" s="433"/>
    </row>
    <row r="57" spans="1:14" ht="27.15" customHeight="1" x14ac:dyDescent="0.3">
      <c r="A57" s="449"/>
      <c r="B57" s="427"/>
      <c r="C57" s="427"/>
      <c r="D57" s="436"/>
      <c r="E57" s="435"/>
      <c r="F57" s="427"/>
      <c r="G57" s="427"/>
      <c r="H57" s="427"/>
      <c r="I57" s="427"/>
      <c r="J57" s="427"/>
      <c r="K57" s="427"/>
      <c r="L57" s="427"/>
      <c r="M57" s="427"/>
      <c r="N57" s="433"/>
    </row>
    <row r="58" spans="1:14" ht="27.15" customHeight="1" x14ac:dyDescent="0.3">
      <c r="A58" s="449"/>
      <c r="B58" s="427"/>
      <c r="C58" s="427"/>
      <c r="D58" s="436"/>
      <c r="E58" s="435"/>
      <c r="F58" s="427"/>
      <c r="G58" s="427"/>
      <c r="H58" s="427"/>
      <c r="I58" s="427"/>
      <c r="J58" s="427"/>
      <c r="K58" s="427"/>
      <c r="L58" s="427"/>
      <c r="M58" s="427"/>
      <c r="N58" s="433"/>
    </row>
    <row r="59" spans="1:14" ht="27.15" customHeight="1" x14ac:dyDescent="0.3">
      <c r="A59" s="449"/>
      <c r="B59" s="427"/>
      <c r="C59" s="427"/>
      <c r="D59" s="436"/>
      <c r="E59" s="435"/>
      <c r="F59" s="427"/>
      <c r="G59" s="427"/>
      <c r="H59" s="427"/>
      <c r="I59" s="427"/>
      <c r="J59" s="427"/>
      <c r="K59" s="427"/>
      <c r="L59" s="427"/>
      <c r="M59" s="427"/>
      <c r="N59" s="433"/>
    </row>
    <row r="60" spans="1:14" ht="27.15" customHeight="1" x14ac:dyDescent="0.3">
      <c r="A60" s="449"/>
      <c r="B60" s="427"/>
      <c r="C60" s="427"/>
      <c r="D60" s="436"/>
      <c r="E60" s="435"/>
      <c r="F60" s="427"/>
      <c r="G60" s="427"/>
      <c r="H60" s="427"/>
      <c r="I60" s="427"/>
      <c r="J60" s="427"/>
      <c r="K60" s="427"/>
      <c r="L60" s="427"/>
      <c r="M60" s="427"/>
      <c r="N60" s="433"/>
    </row>
    <row r="61" spans="1:14" ht="27.15" customHeight="1" x14ac:dyDescent="0.3">
      <c r="A61" s="449"/>
      <c r="B61" s="427"/>
      <c r="C61" s="427"/>
      <c r="D61" s="436"/>
      <c r="E61" s="435"/>
      <c r="F61" s="427"/>
      <c r="G61" s="427"/>
      <c r="H61" s="427"/>
      <c r="I61" s="427"/>
      <c r="J61" s="427"/>
      <c r="K61" s="427"/>
      <c r="L61" s="427"/>
      <c r="M61" s="427"/>
      <c r="N61" s="433"/>
    </row>
    <row r="62" spans="1:14" ht="27.15" customHeight="1" x14ac:dyDescent="0.3">
      <c r="A62" s="449"/>
      <c r="B62" s="427"/>
      <c r="C62" s="427"/>
      <c r="D62" s="436"/>
      <c r="E62" s="435"/>
      <c r="F62" s="427"/>
      <c r="G62" s="427"/>
      <c r="H62" s="427"/>
      <c r="I62" s="427"/>
      <c r="J62" s="427"/>
      <c r="K62" s="427"/>
      <c r="L62" s="427"/>
      <c r="M62" s="427"/>
      <c r="N62" s="433"/>
    </row>
    <row r="63" spans="1:14" ht="27.15" customHeight="1" x14ac:dyDescent="0.3">
      <c r="A63" s="449"/>
      <c r="B63" s="427"/>
      <c r="C63" s="427"/>
      <c r="D63" s="436"/>
      <c r="E63" s="435"/>
      <c r="F63" s="427"/>
      <c r="G63" s="427"/>
      <c r="H63" s="427"/>
      <c r="I63" s="427"/>
      <c r="J63" s="427"/>
      <c r="K63" s="427"/>
      <c r="L63" s="427"/>
      <c r="M63" s="427"/>
      <c r="N63" s="433"/>
    </row>
    <row r="64" spans="1:14" ht="27.15" customHeight="1" thickBot="1" x14ac:dyDescent="0.35">
      <c r="A64" s="478"/>
      <c r="B64" s="459"/>
      <c r="C64" s="459"/>
      <c r="D64" s="458"/>
      <c r="E64" s="483"/>
      <c r="F64" s="459"/>
      <c r="G64" s="459"/>
      <c r="H64" s="459"/>
      <c r="I64" s="459"/>
      <c r="J64" s="459"/>
      <c r="K64" s="459"/>
      <c r="L64" s="459"/>
      <c r="M64" s="459"/>
      <c r="N64" s="444"/>
    </row>
    <row r="65" spans="1:14" ht="34.950000000000003" customHeight="1" thickBot="1" x14ac:dyDescent="0.35">
      <c r="A65" s="1211" t="s">
        <v>226</v>
      </c>
      <c r="B65" s="984"/>
      <c r="C65" s="984"/>
      <c r="D65" s="984"/>
      <c r="E65" s="984"/>
      <c r="F65" s="984"/>
      <c r="G65" s="984"/>
      <c r="H65" s="984"/>
      <c r="I65" s="984"/>
      <c r="J65" s="984"/>
      <c r="K65" s="984"/>
      <c r="L65" s="984"/>
      <c r="M65" s="984"/>
      <c r="N65" s="985"/>
    </row>
    <row r="66" spans="1:14" ht="25.2" customHeight="1" x14ac:dyDescent="0.3">
      <c r="A66" s="1362"/>
      <c r="B66" s="1363"/>
      <c r="C66" s="1363"/>
      <c r="D66" s="1363"/>
      <c r="E66" s="1363"/>
      <c r="F66" s="1363"/>
      <c r="G66" s="1363"/>
      <c r="H66" s="1363"/>
      <c r="I66" s="1363"/>
      <c r="J66" s="1363"/>
      <c r="K66" s="1363"/>
      <c r="L66" s="1363"/>
      <c r="M66" s="1363"/>
      <c r="N66" s="1364"/>
    </row>
    <row r="67" spans="1:14" ht="25.2" customHeight="1" x14ac:dyDescent="0.3">
      <c r="A67" s="1362"/>
      <c r="B67" s="1363"/>
      <c r="C67" s="1363"/>
      <c r="D67" s="1363"/>
      <c r="E67" s="1363"/>
      <c r="F67" s="1363"/>
      <c r="G67" s="1363"/>
      <c r="H67" s="1363"/>
      <c r="I67" s="1363"/>
      <c r="J67" s="1363"/>
      <c r="K67" s="1363"/>
      <c r="L67" s="1363"/>
      <c r="M67" s="1363"/>
      <c r="N67" s="1364"/>
    </row>
    <row r="68" spans="1:14" ht="25.2" customHeight="1" x14ac:dyDescent="0.3">
      <c r="A68" s="1362"/>
      <c r="B68" s="1363"/>
      <c r="C68" s="1363"/>
      <c r="D68" s="1363"/>
      <c r="E68" s="1363"/>
      <c r="F68" s="1363"/>
      <c r="G68" s="1363"/>
      <c r="H68" s="1363"/>
      <c r="I68" s="1363"/>
      <c r="J68" s="1363"/>
      <c r="K68" s="1363"/>
      <c r="L68" s="1363"/>
      <c r="M68" s="1363"/>
      <c r="N68" s="1364"/>
    </row>
    <row r="69" spans="1:14" ht="25.2" customHeight="1" x14ac:dyDescent="0.3">
      <c r="A69" s="1362"/>
      <c r="B69" s="1363"/>
      <c r="C69" s="1363"/>
      <c r="D69" s="1363"/>
      <c r="E69" s="1363"/>
      <c r="F69" s="1363"/>
      <c r="G69" s="1363"/>
      <c r="H69" s="1363"/>
      <c r="I69" s="1363"/>
      <c r="J69" s="1363"/>
      <c r="K69" s="1363"/>
      <c r="L69" s="1363"/>
      <c r="M69" s="1363"/>
      <c r="N69" s="1364"/>
    </row>
    <row r="70" spans="1:14" ht="25.2" customHeight="1" x14ac:dyDescent="0.3">
      <c r="A70" s="1362"/>
      <c r="B70" s="1363"/>
      <c r="C70" s="1363"/>
      <c r="D70" s="1363"/>
      <c r="E70" s="1363"/>
      <c r="F70" s="1363"/>
      <c r="G70" s="1363"/>
      <c r="H70" s="1363"/>
      <c r="I70" s="1363"/>
      <c r="J70" s="1363"/>
      <c r="K70" s="1363"/>
      <c r="L70" s="1363"/>
      <c r="M70" s="1363"/>
      <c r="N70" s="1364"/>
    </row>
    <row r="71" spans="1:14" ht="25.2" customHeight="1" x14ac:dyDescent="0.3">
      <c r="A71" s="1362"/>
      <c r="B71" s="1363"/>
      <c r="C71" s="1363"/>
      <c r="D71" s="1363"/>
      <c r="E71" s="1363"/>
      <c r="F71" s="1363"/>
      <c r="G71" s="1363"/>
      <c r="H71" s="1363"/>
      <c r="I71" s="1363"/>
      <c r="J71" s="1363"/>
      <c r="K71" s="1363"/>
      <c r="L71" s="1363"/>
      <c r="M71" s="1363"/>
      <c r="N71" s="1364"/>
    </row>
    <row r="72" spans="1:14" ht="25.2" customHeight="1" x14ac:dyDescent="0.3">
      <c r="A72" s="1362"/>
      <c r="B72" s="1363"/>
      <c r="C72" s="1363"/>
      <c r="D72" s="1363"/>
      <c r="E72" s="1363"/>
      <c r="F72" s="1363"/>
      <c r="G72" s="1363"/>
      <c r="H72" s="1363"/>
      <c r="I72" s="1363"/>
      <c r="J72" s="1363"/>
      <c r="K72" s="1363"/>
      <c r="L72" s="1363"/>
      <c r="M72" s="1363"/>
      <c r="N72" s="1364"/>
    </row>
    <row r="73" spans="1:14" ht="25.2" customHeight="1" x14ac:dyDescent="0.3">
      <c r="A73" s="1362"/>
      <c r="B73" s="1363"/>
      <c r="C73" s="1363"/>
      <c r="D73" s="1363"/>
      <c r="E73" s="1363"/>
      <c r="F73" s="1363"/>
      <c r="G73" s="1363"/>
      <c r="H73" s="1363"/>
      <c r="I73" s="1363"/>
      <c r="J73" s="1363"/>
      <c r="K73" s="1363"/>
      <c r="L73" s="1363"/>
      <c r="M73" s="1363"/>
      <c r="N73" s="1364"/>
    </row>
    <row r="74" spans="1:14" ht="25.2" customHeight="1" x14ac:dyDescent="0.3">
      <c r="A74" s="1362"/>
      <c r="B74" s="1363"/>
      <c r="C74" s="1363"/>
      <c r="D74" s="1363"/>
      <c r="E74" s="1363"/>
      <c r="F74" s="1363"/>
      <c r="G74" s="1363"/>
      <c r="H74" s="1363"/>
      <c r="I74" s="1363"/>
      <c r="J74" s="1363"/>
      <c r="K74" s="1363"/>
      <c r="L74" s="1363"/>
      <c r="M74" s="1363"/>
      <c r="N74" s="1364"/>
    </row>
    <row r="75" spans="1:14" ht="25.2" customHeight="1" x14ac:dyDescent="0.3">
      <c r="A75" s="1362"/>
      <c r="B75" s="1363"/>
      <c r="C75" s="1363"/>
      <c r="D75" s="1363"/>
      <c r="E75" s="1363"/>
      <c r="F75" s="1363"/>
      <c r="G75" s="1363"/>
      <c r="H75" s="1363"/>
      <c r="I75" s="1363"/>
      <c r="J75" s="1363"/>
      <c r="K75" s="1363"/>
      <c r="L75" s="1363"/>
      <c r="M75" s="1363"/>
      <c r="N75" s="1364"/>
    </row>
    <row r="76" spans="1:14" ht="25.2" customHeight="1" x14ac:dyDescent="0.3">
      <c r="A76" s="1362"/>
      <c r="B76" s="1363"/>
      <c r="C76" s="1363"/>
      <c r="D76" s="1363"/>
      <c r="E76" s="1363"/>
      <c r="F76" s="1363"/>
      <c r="G76" s="1363"/>
      <c r="H76" s="1363"/>
      <c r="I76" s="1363"/>
      <c r="J76" s="1363"/>
      <c r="K76" s="1363"/>
      <c r="L76" s="1363"/>
      <c r="M76" s="1363"/>
      <c r="N76" s="1364"/>
    </row>
    <row r="77" spans="1:14" ht="25.2" customHeight="1" x14ac:dyDescent="0.3">
      <c r="A77" s="1362"/>
      <c r="B77" s="1363"/>
      <c r="C77" s="1363"/>
      <c r="D77" s="1363"/>
      <c r="E77" s="1363"/>
      <c r="F77" s="1363"/>
      <c r="G77" s="1363"/>
      <c r="H77" s="1363"/>
      <c r="I77" s="1363"/>
      <c r="J77" s="1363"/>
      <c r="K77" s="1363"/>
      <c r="L77" s="1363"/>
      <c r="M77" s="1363"/>
      <c r="N77" s="1364"/>
    </row>
    <row r="78" spans="1:14" ht="25.2" customHeight="1" x14ac:dyDescent="0.3">
      <c r="A78" s="1362"/>
      <c r="B78" s="1363"/>
      <c r="C78" s="1363"/>
      <c r="D78" s="1363"/>
      <c r="E78" s="1363"/>
      <c r="F78" s="1363"/>
      <c r="G78" s="1363"/>
      <c r="H78" s="1363"/>
      <c r="I78" s="1363"/>
      <c r="J78" s="1363"/>
      <c r="K78" s="1363"/>
      <c r="L78" s="1363"/>
      <c r="M78" s="1363"/>
      <c r="N78" s="1364"/>
    </row>
    <row r="79" spans="1:14" ht="25.2" customHeight="1" x14ac:dyDescent="0.3">
      <c r="A79" s="1362"/>
      <c r="B79" s="1363"/>
      <c r="C79" s="1363"/>
      <c r="D79" s="1363"/>
      <c r="E79" s="1363"/>
      <c r="F79" s="1363"/>
      <c r="G79" s="1363"/>
      <c r="H79" s="1363"/>
      <c r="I79" s="1363"/>
      <c r="J79" s="1363"/>
      <c r="K79" s="1363"/>
      <c r="L79" s="1363"/>
      <c r="M79" s="1363"/>
      <c r="N79" s="1364"/>
    </row>
    <row r="80" spans="1:14" ht="25.2" customHeight="1" x14ac:dyDescent="0.3">
      <c r="A80" s="1362"/>
      <c r="B80" s="1363"/>
      <c r="C80" s="1363"/>
      <c r="D80" s="1363"/>
      <c r="E80" s="1363"/>
      <c r="F80" s="1363"/>
      <c r="G80" s="1363"/>
      <c r="H80" s="1363"/>
      <c r="I80" s="1363"/>
      <c r="J80" s="1363"/>
      <c r="K80" s="1363"/>
      <c r="L80" s="1363"/>
      <c r="M80" s="1363"/>
      <c r="N80" s="1364"/>
    </row>
    <row r="81" spans="1:14" ht="25.2" customHeight="1" thickBot="1" x14ac:dyDescent="0.35">
      <c r="A81" s="1365"/>
      <c r="B81" s="1366"/>
      <c r="C81" s="1366"/>
      <c r="D81" s="1366"/>
      <c r="E81" s="1366"/>
      <c r="F81" s="1366"/>
      <c r="G81" s="1366"/>
      <c r="H81" s="1366"/>
      <c r="I81" s="1366"/>
      <c r="J81" s="1366"/>
      <c r="K81" s="1366"/>
      <c r="L81" s="1366"/>
      <c r="M81" s="1366"/>
      <c r="N81" s="1367"/>
    </row>
    <row r="82" spans="1:14" ht="2.25" customHeight="1" thickTop="1" thickBot="1" x14ac:dyDescent="0.45">
      <c r="A82" s="1406"/>
      <c r="B82" s="1407"/>
      <c r="C82" s="1407"/>
      <c r="D82" s="1407"/>
      <c r="E82" s="1407"/>
      <c r="F82" s="1407"/>
      <c r="G82" s="1407"/>
      <c r="H82" s="1407"/>
      <c r="I82" s="1407"/>
      <c r="J82" s="1407"/>
      <c r="K82" s="1407"/>
      <c r="L82" s="1407"/>
      <c r="M82" s="1407"/>
      <c r="N82" s="1408"/>
    </row>
    <row r="83" spans="1:14" ht="25.2" customHeight="1" thickTop="1" x14ac:dyDescent="0.3">
      <c r="A83" s="769" t="s">
        <v>192</v>
      </c>
      <c r="B83" s="770"/>
      <c r="C83" s="770"/>
      <c r="D83" s="770"/>
      <c r="E83" s="770"/>
      <c r="F83" s="770"/>
      <c r="G83" s="770"/>
      <c r="H83" s="770"/>
      <c r="I83" s="770"/>
      <c r="J83" s="770"/>
      <c r="K83" s="770"/>
      <c r="L83" s="770"/>
      <c r="M83" s="770"/>
      <c r="N83" s="771"/>
    </row>
    <row r="84" spans="1:14" ht="25.2" customHeight="1" x14ac:dyDescent="0.3">
      <c r="A84" s="1403"/>
      <c r="B84" s="1404"/>
      <c r="C84" s="1404"/>
      <c r="D84" s="1404"/>
      <c r="E84" s="1404"/>
      <c r="F84" s="1404"/>
      <c r="G84" s="1404"/>
      <c r="H84" s="1404"/>
      <c r="I84" s="1404"/>
      <c r="J84" s="1404"/>
      <c r="K84" s="1404"/>
      <c r="L84" s="1404"/>
      <c r="M84" s="1404"/>
      <c r="N84" s="1405"/>
    </row>
    <row r="85" spans="1:14" s="5" customFormat="1" ht="25.2" customHeight="1" thickBot="1" x14ac:dyDescent="0.4">
      <c r="A85" s="613"/>
      <c r="B85" s="614"/>
      <c r="C85" s="614"/>
      <c r="D85" s="614"/>
      <c r="E85" s="614"/>
      <c r="F85" s="614"/>
      <c r="G85" s="614"/>
      <c r="H85" s="614"/>
      <c r="I85" s="614"/>
      <c r="J85" s="614"/>
      <c r="K85" s="614"/>
      <c r="L85" s="614"/>
      <c r="M85" s="614"/>
      <c r="N85" s="615"/>
    </row>
    <row r="86" spans="1:14" ht="40.200000000000003" customHeight="1" thickTop="1" thickBot="1" x14ac:dyDescent="0.35">
      <c r="A86" s="345" t="s">
        <v>37</v>
      </c>
      <c r="B86" s="462" t="s">
        <v>38</v>
      </c>
      <c r="C86" s="462" t="s">
        <v>39</v>
      </c>
      <c r="D86" s="462" t="s">
        <v>40</v>
      </c>
      <c r="E86" s="462" t="s">
        <v>796</v>
      </c>
      <c r="F86" s="463" t="s">
        <v>265</v>
      </c>
      <c r="G86" s="462" t="s">
        <v>87</v>
      </c>
      <c r="H86" s="462" t="s">
        <v>34</v>
      </c>
      <c r="I86" s="462" t="s">
        <v>35</v>
      </c>
      <c r="J86" s="1435" t="s">
        <v>356</v>
      </c>
      <c r="K86" s="1436"/>
      <c r="L86" s="462" t="s">
        <v>338</v>
      </c>
      <c r="M86" s="1437" t="s">
        <v>275</v>
      </c>
      <c r="N86" s="1438"/>
    </row>
    <row r="87" spans="1:14" ht="31.95" customHeight="1" x14ac:dyDescent="0.3">
      <c r="A87" s="461"/>
      <c r="B87" s="451"/>
      <c r="C87" s="452"/>
      <c r="D87" s="452"/>
      <c r="E87" s="453">
        <f t="shared" ref="E87:E93" si="1">C87*D87/144</f>
        <v>0</v>
      </c>
      <c r="F87" s="454"/>
      <c r="G87" s="455"/>
      <c r="H87" s="455"/>
      <c r="I87" s="452"/>
      <c r="J87" s="1439"/>
      <c r="K87" s="1439"/>
      <c r="L87" s="455"/>
      <c r="M87" s="1440"/>
      <c r="N87" s="1441"/>
    </row>
    <row r="88" spans="1:14" ht="31.95" customHeight="1" x14ac:dyDescent="0.3">
      <c r="A88" s="449"/>
      <c r="B88" s="436"/>
      <c r="C88" s="425"/>
      <c r="D88" s="425"/>
      <c r="E88" s="456">
        <f t="shared" si="1"/>
        <v>0</v>
      </c>
      <c r="F88" s="457"/>
      <c r="G88" s="427"/>
      <c r="H88" s="427"/>
      <c r="I88" s="425"/>
      <c r="J88" s="1409"/>
      <c r="K88" s="1409"/>
      <c r="L88" s="427"/>
      <c r="M88" s="1410"/>
      <c r="N88" s="1411"/>
    </row>
    <row r="89" spans="1:14" ht="31.95" customHeight="1" x14ac:dyDescent="0.3">
      <c r="A89" s="449"/>
      <c r="B89" s="436"/>
      <c r="C89" s="425"/>
      <c r="D89" s="425"/>
      <c r="E89" s="456">
        <f t="shared" si="1"/>
        <v>0</v>
      </c>
      <c r="F89" s="457"/>
      <c r="G89" s="427"/>
      <c r="H89" s="427"/>
      <c r="I89" s="425"/>
      <c r="J89" s="1409"/>
      <c r="K89" s="1409"/>
      <c r="L89" s="427"/>
      <c r="M89" s="1410"/>
      <c r="N89" s="1411"/>
    </row>
    <row r="90" spans="1:14" ht="31.95" customHeight="1" x14ac:dyDescent="0.3">
      <c r="A90" s="449"/>
      <c r="B90" s="436"/>
      <c r="C90" s="427"/>
      <c r="D90" s="427"/>
      <c r="E90" s="456">
        <f t="shared" si="1"/>
        <v>0</v>
      </c>
      <c r="F90" s="457"/>
      <c r="G90" s="427"/>
      <c r="H90" s="427"/>
      <c r="I90" s="427"/>
      <c r="J90" s="1434"/>
      <c r="K90" s="1434"/>
      <c r="L90" s="427"/>
      <c r="M90" s="1410"/>
      <c r="N90" s="1411"/>
    </row>
    <row r="91" spans="1:14" ht="31.95" customHeight="1" x14ac:dyDescent="0.3">
      <c r="A91" s="449"/>
      <c r="B91" s="436"/>
      <c r="C91" s="427"/>
      <c r="D91" s="427"/>
      <c r="E91" s="456">
        <f t="shared" si="1"/>
        <v>0</v>
      </c>
      <c r="F91" s="457"/>
      <c r="G91" s="427"/>
      <c r="H91" s="427"/>
      <c r="I91" s="427"/>
      <c r="J91" s="1409"/>
      <c r="K91" s="1409"/>
      <c r="L91" s="427"/>
      <c r="M91" s="1410"/>
      <c r="N91" s="1411"/>
    </row>
    <row r="92" spans="1:14" ht="31.95" customHeight="1" x14ac:dyDescent="0.3">
      <c r="A92" s="449"/>
      <c r="B92" s="436"/>
      <c r="C92" s="427"/>
      <c r="D92" s="427"/>
      <c r="E92" s="456">
        <f t="shared" si="1"/>
        <v>0</v>
      </c>
      <c r="F92" s="457"/>
      <c r="G92" s="427"/>
      <c r="H92" s="427"/>
      <c r="I92" s="427"/>
      <c r="J92" s="1409"/>
      <c r="K92" s="1409"/>
      <c r="L92" s="427"/>
      <c r="M92" s="1410"/>
      <c r="N92" s="1411"/>
    </row>
    <row r="93" spans="1:14" ht="31.95" customHeight="1" thickBot="1" x14ac:dyDescent="0.35">
      <c r="A93" s="391"/>
      <c r="B93" s="458"/>
      <c r="C93" s="459"/>
      <c r="D93" s="459"/>
      <c r="E93" s="460">
        <f t="shared" si="1"/>
        <v>0</v>
      </c>
      <c r="F93" s="484"/>
      <c r="G93" s="459"/>
      <c r="H93" s="459"/>
      <c r="I93" s="459"/>
      <c r="J93" s="1412"/>
      <c r="K93" s="1412"/>
      <c r="L93" s="459"/>
      <c r="M93" s="1413"/>
      <c r="N93" s="1414"/>
    </row>
    <row r="94" spans="1:14" ht="34.950000000000003" customHeight="1" thickBot="1" x14ac:dyDescent="0.35">
      <c r="A94" s="1067" t="s">
        <v>250</v>
      </c>
      <c r="B94" s="879"/>
      <c r="C94" s="879"/>
      <c r="D94" s="879"/>
      <c r="E94" s="879"/>
      <c r="F94" s="879"/>
      <c r="G94" s="879"/>
      <c r="H94" s="879"/>
      <c r="I94" s="879"/>
      <c r="J94" s="879"/>
      <c r="K94" s="879"/>
      <c r="L94" s="879"/>
      <c r="M94" s="879"/>
      <c r="N94" s="880"/>
    </row>
    <row r="95" spans="1:14" ht="25.2" customHeight="1" x14ac:dyDescent="0.3">
      <c r="A95" s="1362"/>
      <c r="B95" s="1363"/>
      <c r="C95" s="1363"/>
      <c r="D95" s="1363"/>
      <c r="E95" s="1363"/>
      <c r="F95" s="1363"/>
      <c r="G95" s="1363"/>
      <c r="H95" s="1363"/>
      <c r="I95" s="1363"/>
      <c r="J95" s="1363"/>
      <c r="K95" s="1363"/>
      <c r="L95" s="1363"/>
      <c r="M95" s="1363"/>
      <c r="N95" s="1364"/>
    </row>
    <row r="96" spans="1:14" ht="25.2" customHeight="1" x14ac:dyDescent="0.3">
      <c r="A96" s="1362"/>
      <c r="B96" s="1363"/>
      <c r="C96" s="1363"/>
      <c r="D96" s="1363"/>
      <c r="E96" s="1363"/>
      <c r="F96" s="1363"/>
      <c r="G96" s="1363"/>
      <c r="H96" s="1363"/>
      <c r="I96" s="1363"/>
      <c r="J96" s="1363"/>
      <c r="K96" s="1363"/>
      <c r="L96" s="1363"/>
      <c r="M96" s="1363"/>
      <c r="N96" s="1364"/>
    </row>
    <row r="97" spans="1:14" ht="25.2" customHeight="1" x14ac:dyDescent="0.3">
      <c r="A97" s="1362"/>
      <c r="B97" s="1363"/>
      <c r="C97" s="1363"/>
      <c r="D97" s="1363"/>
      <c r="E97" s="1363"/>
      <c r="F97" s="1363"/>
      <c r="G97" s="1363"/>
      <c r="H97" s="1363"/>
      <c r="I97" s="1363"/>
      <c r="J97" s="1363"/>
      <c r="K97" s="1363"/>
      <c r="L97" s="1363"/>
      <c r="M97" s="1363"/>
      <c r="N97" s="1364"/>
    </row>
    <row r="98" spans="1:14" ht="25.2" customHeight="1" x14ac:dyDescent="0.3">
      <c r="A98" s="1362"/>
      <c r="B98" s="1363"/>
      <c r="C98" s="1363"/>
      <c r="D98" s="1363"/>
      <c r="E98" s="1363"/>
      <c r="F98" s="1363"/>
      <c r="G98" s="1363"/>
      <c r="H98" s="1363"/>
      <c r="I98" s="1363"/>
      <c r="J98" s="1363"/>
      <c r="K98" s="1363"/>
      <c r="L98" s="1363"/>
      <c r="M98" s="1363"/>
      <c r="N98" s="1364"/>
    </row>
    <row r="99" spans="1:14" ht="25.2" customHeight="1" x14ac:dyDescent="0.3">
      <c r="A99" s="1362"/>
      <c r="B99" s="1363"/>
      <c r="C99" s="1363"/>
      <c r="D99" s="1363"/>
      <c r="E99" s="1363"/>
      <c r="F99" s="1363"/>
      <c r="G99" s="1363"/>
      <c r="H99" s="1363"/>
      <c r="I99" s="1363"/>
      <c r="J99" s="1363"/>
      <c r="K99" s="1363"/>
      <c r="L99" s="1363"/>
      <c r="M99" s="1363"/>
      <c r="N99" s="1364"/>
    </row>
    <row r="100" spans="1:14" ht="25.2" customHeight="1" x14ac:dyDescent="0.3">
      <c r="A100" s="1362"/>
      <c r="B100" s="1363"/>
      <c r="C100" s="1363"/>
      <c r="D100" s="1363"/>
      <c r="E100" s="1363"/>
      <c r="F100" s="1363"/>
      <c r="G100" s="1363"/>
      <c r="H100" s="1363"/>
      <c r="I100" s="1363"/>
      <c r="J100" s="1363"/>
      <c r="K100" s="1363"/>
      <c r="L100" s="1363"/>
      <c r="M100" s="1363"/>
      <c r="N100" s="1364"/>
    </row>
    <row r="101" spans="1:14" ht="25.2" customHeight="1" x14ac:dyDescent="0.3">
      <c r="A101" s="1362"/>
      <c r="B101" s="1363"/>
      <c r="C101" s="1363"/>
      <c r="D101" s="1363"/>
      <c r="E101" s="1363"/>
      <c r="F101" s="1363"/>
      <c r="G101" s="1363"/>
      <c r="H101" s="1363"/>
      <c r="I101" s="1363"/>
      <c r="J101" s="1363"/>
      <c r="K101" s="1363"/>
      <c r="L101" s="1363"/>
      <c r="M101" s="1363"/>
      <c r="N101" s="1364"/>
    </row>
    <row r="102" spans="1:14" ht="25.2" customHeight="1" x14ac:dyDescent="0.3">
      <c r="A102" s="1362"/>
      <c r="B102" s="1363"/>
      <c r="C102" s="1363"/>
      <c r="D102" s="1363"/>
      <c r="E102" s="1363"/>
      <c r="F102" s="1363"/>
      <c r="G102" s="1363"/>
      <c r="H102" s="1363"/>
      <c r="I102" s="1363"/>
      <c r="J102" s="1363"/>
      <c r="K102" s="1363"/>
      <c r="L102" s="1363"/>
      <c r="M102" s="1363"/>
      <c r="N102" s="1364"/>
    </row>
    <row r="103" spans="1:14" ht="25.2" customHeight="1" x14ac:dyDescent="0.3">
      <c r="A103" s="1362"/>
      <c r="B103" s="1363"/>
      <c r="C103" s="1363"/>
      <c r="D103" s="1363"/>
      <c r="E103" s="1363"/>
      <c r="F103" s="1363"/>
      <c r="G103" s="1363"/>
      <c r="H103" s="1363"/>
      <c r="I103" s="1363"/>
      <c r="J103" s="1363"/>
      <c r="K103" s="1363"/>
      <c r="L103" s="1363"/>
      <c r="M103" s="1363"/>
      <c r="N103" s="1364"/>
    </row>
    <row r="104" spans="1:14" ht="25.2" customHeight="1" x14ac:dyDescent="0.3">
      <c r="A104" s="1362"/>
      <c r="B104" s="1363"/>
      <c r="C104" s="1363"/>
      <c r="D104" s="1363"/>
      <c r="E104" s="1363"/>
      <c r="F104" s="1363"/>
      <c r="G104" s="1363"/>
      <c r="H104" s="1363"/>
      <c r="I104" s="1363"/>
      <c r="J104" s="1363"/>
      <c r="K104" s="1363"/>
      <c r="L104" s="1363"/>
      <c r="M104" s="1363"/>
      <c r="N104" s="1364"/>
    </row>
    <row r="105" spans="1:14" ht="25.2" customHeight="1" x14ac:dyDescent="0.3">
      <c r="A105" s="1362"/>
      <c r="B105" s="1363"/>
      <c r="C105" s="1363"/>
      <c r="D105" s="1363"/>
      <c r="E105" s="1363"/>
      <c r="F105" s="1363"/>
      <c r="G105" s="1363"/>
      <c r="H105" s="1363"/>
      <c r="I105" s="1363"/>
      <c r="J105" s="1363"/>
      <c r="K105" s="1363"/>
      <c r="L105" s="1363"/>
      <c r="M105" s="1363"/>
      <c r="N105" s="1364"/>
    </row>
    <row r="106" spans="1:14" ht="25.2" customHeight="1" x14ac:dyDescent="0.3">
      <c r="A106" s="1362"/>
      <c r="B106" s="1363"/>
      <c r="C106" s="1363"/>
      <c r="D106" s="1363"/>
      <c r="E106" s="1363"/>
      <c r="F106" s="1363"/>
      <c r="G106" s="1363"/>
      <c r="H106" s="1363"/>
      <c r="I106" s="1363"/>
      <c r="J106" s="1363"/>
      <c r="K106" s="1363"/>
      <c r="L106" s="1363"/>
      <c r="M106" s="1363"/>
      <c r="N106" s="1364"/>
    </row>
    <row r="107" spans="1:14" ht="25.2" customHeight="1" thickBot="1" x14ac:dyDescent="0.35">
      <c r="A107" s="1365"/>
      <c r="B107" s="1366"/>
      <c r="C107" s="1366"/>
      <c r="D107" s="1366"/>
      <c r="E107" s="1366"/>
      <c r="F107" s="1366"/>
      <c r="G107" s="1366"/>
      <c r="H107" s="1366"/>
      <c r="I107" s="1366"/>
      <c r="J107" s="1366"/>
      <c r="K107" s="1366"/>
      <c r="L107" s="1366"/>
      <c r="M107" s="1366"/>
      <c r="N107" s="1367"/>
    </row>
    <row r="108" spans="1:14" ht="34.950000000000003" customHeight="1" thickTop="1" thickBot="1" x14ac:dyDescent="0.35">
      <c r="A108" s="1368" t="s">
        <v>233</v>
      </c>
      <c r="B108" s="1369"/>
      <c r="C108" s="1369"/>
      <c r="D108" s="1369"/>
      <c r="E108" s="1369"/>
      <c r="F108" s="1369"/>
      <c r="G108" s="1369"/>
      <c r="H108" s="1369"/>
      <c r="I108" s="1369"/>
      <c r="J108" s="1369"/>
      <c r="K108" s="1369"/>
      <c r="L108" s="1369"/>
      <c r="M108" s="1369"/>
      <c r="N108" s="1370"/>
    </row>
    <row r="109" spans="1:14" ht="52.5" customHeight="1" thickBot="1" x14ac:dyDescent="0.35">
      <c r="A109" s="377" t="s">
        <v>41</v>
      </c>
      <c r="B109" s="536" t="s">
        <v>42</v>
      </c>
      <c r="C109" s="536" t="s">
        <v>357</v>
      </c>
      <c r="D109" s="537" t="s">
        <v>796</v>
      </c>
      <c r="E109" s="537" t="s">
        <v>43</v>
      </c>
      <c r="F109" s="537" t="s">
        <v>44</v>
      </c>
      <c r="G109" s="537" t="s">
        <v>88</v>
      </c>
      <c r="H109" s="536" t="s">
        <v>89</v>
      </c>
      <c r="I109" s="537" t="s">
        <v>239</v>
      </c>
      <c r="J109" s="537" t="s">
        <v>265</v>
      </c>
      <c r="K109" s="537" t="s">
        <v>797</v>
      </c>
      <c r="L109" s="537" t="s">
        <v>228</v>
      </c>
      <c r="M109" s="1371" t="s">
        <v>241</v>
      </c>
      <c r="N109" s="1372"/>
    </row>
    <row r="110" spans="1:14" ht="35.1" customHeight="1" x14ac:dyDescent="0.3">
      <c r="A110" s="461"/>
      <c r="B110" s="539"/>
      <c r="C110" s="437"/>
      <c r="D110" s="535"/>
      <c r="E110" s="441"/>
      <c r="F110" s="437"/>
      <c r="G110" s="540"/>
      <c r="H110" s="437"/>
      <c r="I110" s="541"/>
      <c r="J110" s="540"/>
      <c r="K110" s="441"/>
      <c r="L110" s="542"/>
      <c r="M110" s="1432"/>
      <c r="N110" s="1433"/>
    </row>
    <row r="111" spans="1:14" ht="35.1" customHeight="1" x14ac:dyDescent="0.3">
      <c r="A111" s="449"/>
      <c r="B111" s="464"/>
      <c r="C111" s="427"/>
      <c r="D111" s="427"/>
      <c r="E111" s="426"/>
      <c r="F111" s="427"/>
      <c r="G111" s="427"/>
      <c r="H111" s="427"/>
      <c r="I111" s="436"/>
      <c r="J111" s="427"/>
      <c r="L111" s="426"/>
      <c r="M111" s="1385"/>
      <c r="N111" s="1386"/>
    </row>
    <row r="112" spans="1:14" ht="35.1" customHeight="1" x14ac:dyDescent="0.3">
      <c r="A112" s="449"/>
      <c r="B112" s="464"/>
      <c r="C112" s="427"/>
      <c r="D112" s="427"/>
      <c r="E112" s="426"/>
      <c r="F112" s="427"/>
      <c r="G112" s="427"/>
      <c r="H112" s="427"/>
      <c r="I112" s="436"/>
      <c r="J112" s="427"/>
      <c r="K112" s="426"/>
      <c r="L112" s="467"/>
      <c r="M112" s="1385"/>
      <c r="N112" s="1386"/>
    </row>
    <row r="113" spans="1:14" ht="35.1" customHeight="1" thickBot="1" x14ac:dyDescent="0.35">
      <c r="A113" s="432"/>
      <c r="B113" s="465"/>
      <c r="C113" s="446"/>
      <c r="D113" s="446"/>
      <c r="E113" s="466"/>
      <c r="F113" s="446"/>
      <c r="G113" s="446"/>
      <c r="H113" s="446"/>
      <c r="I113" s="447"/>
      <c r="J113" s="446"/>
      <c r="K113" s="466"/>
      <c r="L113" s="468"/>
      <c r="M113" s="1387"/>
      <c r="N113" s="1388"/>
    </row>
    <row r="114" spans="1:14" ht="34.950000000000003" customHeight="1" thickTop="1" thickBot="1" x14ac:dyDescent="0.35">
      <c r="A114" s="1389" t="s">
        <v>235</v>
      </c>
      <c r="B114" s="1390"/>
      <c r="C114" s="1390"/>
      <c r="D114" s="1390"/>
      <c r="E114" s="1390"/>
      <c r="F114" s="1390"/>
      <c r="G114" s="1390"/>
      <c r="H114" s="1390"/>
      <c r="I114" s="1390"/>
      <c r="J114" s="1390"/>
      <c r="K114" s="1390"/>
      <c r="L114" s="1390"/>
      <c r="M114" s="1390"/>
      <c r="N114" s="1391"/>
    </row>
    <row r="115" spans="1:14" ht="53.25" customHeight="1" thickBot="1" x14ac:dyDescent="0.35">
      <c r="A115" s="377" t="s">
        <v>41</v>
      </c>
      <c r="B115" s="536" t="s">
        <v>236</v>
      </c>
      <c r="C115" s="537" t="s">
        <v>237</v>
      </c>
      <c r="D115" s="537" t="s">
        <v>796</v>
      </c>
      <c r="E115" s="537" t="s">
        <v>43</v>
      </c>
      <c r="F115" s="537" t="s">
        <v>44</v>
      </c>
      <c r="G115" s="537" t="s">
        <v>88</v>
      </c>
      <c r="H115" s="537" t="s">
        <v>238</v>
      </c>
      <c r="I115" s="537" t="s">
        <v>239</v>
      </c>
      <c r="J115" s="537" t="s">
        <v>265</v>
      </c>
      <c r="K115" s="537" t="s">
        <v>797</v>
      </c>
      <c r="L115" s="538" t="s">
        <v>240</v>
      </c>
      <c r="M115" s="1371" t="s">
        <v>234</v>
      </c>
      <c r="N115" s="1372"/>
    </row>
    <row r="116" spans="1:14" ht="35.1" customHeight="1" x14ac:dyDescent="0.3">
      <c r="A116" s="461"/>
      <c r="B116" s="539"/>
      <c r="C116" s="441"/>
      <c r="D116" s="535"/>
      <c r="E116" s="441"/>
      <c r="F116" s="437"/>
      <c r="G116" s="540"/>
      <c r="H116" s="540"/>
      <c r="I116" s="541"/>
      <c r="J116" s="540"/>
      <c r="K116" s="441"/>
      <c r="L116" s="542"/>
      <c r="M116" s="1392"/>
      <c r="N116" s="1393"/>
    </row>
    <row r="117" spans="1:14" ht="35.1" customHeight="1" x14ac:dyDescent="0.3">
      <c r="A117" s="449"/>
      <c r="B117" s="464"/>
      <c r="C117" s="426"/>
      <c r="D117" s="427"/>
      <c r="E117" s="426"/>
      <c r="F117" s="427"/>
      <c r="G117" s="427"/>
      <c r="H117" s="427"/>
      <c r="I117" s="436"/>
      <c r="J117" s="427"/>
      <c r="K117" s="426"/>
      <c r="L117" s="467"/>
      <c r="M117" s="1360"/>
      <c r="N117" s="1361"/>
    </row>
    <row r="118" spans="1:14" ht="35.1" customHeight="1" x14ac:dyDescent="0.3">
      <c r="A118" s="449"/>
      <c r="B118" s="464"/>
      <c r="C118" s="426"/>
      <c r="D118" s="427"/>
      <c r="E118" s="426"/>
      <c r="F118" s="427"/>
      <c r="G118" s="427"/>
      <c r="H118" s="427"/>
      <c r="I118" s="436"/>
      <c r="J118" s="427"/>
      <c r="K118" s="426"/>
      <c r="L118" s="467"/>
      <c r="M118" s="1360"/>
      <c r="N118" s="1361"/>
    </row>
    <row r="119" spans="1:14" ht="35.1" customHeight="1" thickBot="1" x14ac:dyDescent="0.35">
      <c r="A119" s="478"/>
      <c r="B119" s="485"/>
      <c r="C119" s="486"/>
      <c r="D119" s="459"/>
      <c r="E119" s="486"/>
      <c r="F119" s="459"/>
      <c r="G119" s="459"/>
      <c r="H119" s="459"/>
      <c r="I119" s="458"/>
      <c r="J119" s="459"/>
      <c r="K119" s="486"/>
      <c r="L119" s="458"/>
      <c r="M119" s="1294"/>
      <c r="N119" s="1373"/>
    </row>
    <row r="120" spans="1:14" ht="25.2" customHeight="1" thickBot="1" x14ac:dyDescent="0.35">
      <c r="A120" s="1211" t="s">
        <v>227</v>
      </c>
      <c r="B120" s="984"/>
      <c r="C120" s="984"/>
      <c r="D120" s="984"/>
      <c r="E120" s="984"/>
      <c r="F120" s="984"/>
      <c r="G120" s="984"/>
      <c r="H120" s="984"/>
      <c r="I120" s="984"/>
      <c r="J120" s="984"/>
      <c r="K120" s="984"/>
      <c r="L120" s="984"/>
      <c r="M120" s="984"/>
      <c r="N120" s="985"/>
    </row>
    <row r="121" spans="1:14" ht="25.2" customHeight="1" x14ac:dyDescent="0.3">
      <c r="A121" s="1374"/>
      <c r="B121" s="1375"/>
      <c r="C121" s="1375"/>
      <c r="D121" s="1375"/>
      <c r="E121" s="1375"/>
      <c r="F121" s="1375"/>
      <c r="G121" s="1375"/>
      <c r="H121" s="1375"/>
      <c r="I121" s="1375"/>
      <c r="J121" s="1375"/>
      <c r="K121" s="1375"/>
      <c r="L121" s="1375"/>
      <c r="M121" s="1375"/>
      <c r="N121" s="1376"/>
    </row>
    <row r="122" spans="1:14" ht="25.2" customHeight="1" x14ac:dyDescent="0.3">
      <c r="A122" s="1374"/>
      <c r="B122" s="1375"/>
      <c r="C122" s="1375"/>
      <c r="D122" s="1375"/>
      <c r="E122" s="1375"/>
      <c r="F122" s="1375"/>
      <c r="G122" s="1375"/>
      <c r="H122" s="1375"/>
      <c r="I122" s="1375"/>
      <c r="J122" s="1375"/>
      <c r="K122" s="1375"/>
      <c r="L122" s="1375"/>
      <c r="M122" s="1375"/>
      <c r="N122" s="1376"/>
    </row>
    <row r="123" spans="1:14" ht="25.2" customHeight="1" x14ac:dyDescent="0.3">
      <c r="A123" s="1374"/>
      <c r="B123" s="1375"/>
      <c r="C123" s="1375"/>
      <c r="D123" s="1375"/>
      <c r="E123" s="1375"/>
      <c r="F123" s="1375"/>
      <c r="G123" s="1375"/>
      <c r="H123" s="1375"/>
      <c r="I123" s="1375"/>
      <c r="J123" s="1375"/>
      <c r="K123" s="1375"/>
      <c r="L123" s="1375"/>
      <c r="M123" s="1375"/>
      <c r="N123" s="1376"/>
    </row>
    <row r="124" spans="1:14" ht="25.2" customHeight="1" x14ac:dyDescent="0.3">
      <c r="A124" s="1374"/>
      <c r="B124" s="1375"/>
      <c r="C124" s="1375"/>
      <c r="D124" s="1375"/>
      <c r="E124" s="1375"/>
      <c r="F124" s="1375"/>
      <c r="G124" s="1375"/>
      <c r="H124" s="1375"/>
      <c r="I124" s="1375"/>
      <c r="J124" s="1375"/>
      <c r="K124" s="1375"/>
      <c r="L124" s="1375"/>
      <c r="M124" s="1375"/>
      <c r="N124" s="1376"/>
    </row>
    <row r="125" spans="1:14" ht="25.2" customHeight="1" x14ac:dyDescent="0.3">
      <c r="A125" s="1374"/>
      <c r="B125" s="1375"/>
      <c r="C125" s="1375"/>
      <c r="D125" s="1375"/>
      <c r="E125" s="1375"/>
      <c r="F125" s="1375"/>
      <c r="G125" s="1375"/>
      <c r="H125" s="1375"/>
      <c r="I125" s="1375"/>
      <c r="J125" s="1375"/>
      <c r="K125" s="1375"/>
      <c r="L125" s="1375"/>
      <c r="M125" s="1375"/>
      <c r="N125" s="1376"/>
    </row>
    <row r="126" spans="1:14" ht="25.2" customHeight="1" x14ac:dyDescent="0.3">
      <c r="A126" s="1374"/>
      <c r="B126" s="1375"/>
      <c r="C126" s="1375"/>
      <c r="D126" s="1375"/>
      <c r="E126" s="1375"/>
      <c r="F126" s="1375"/>
      <c r="G126" s="1375"/>
      <c r="H126" s="1375"/>
      <c r="I126" s="1375"/>
      <c r="J126" s="1375"/>
      <c r="K126" s="1375"/>
      <c r="L126" s="1375"/>
      <c r="M126" s="1375"/>
      <c r="N126" s="1376"/>
    </row>
    <row r="127" spans="1:14" ht="25.2" customHeight="1" x14ac:dyDescent="0.3">
      <c r="A127" s="1374"/>
      <c r="B127" s="1375"/>
      <c r="C127" s="1375"/>
      <c r="D127" s="1375"/>
      <c r="E127" s="1375"/>
      <c r="F127" s="1375"/>
      <c r="G127" s="1375"/>
      <c r="H127" s="1375"/>
      <c r="I127" s="1375"/>
      <c r="J127" s="1375"/>
      <c r="K127" s="1375"/>
      <c r="L127" s="1375"/>
      <c r="M127" s="1375"/>
      <c r="N127" s="1376"/>
    </row>
    <row r="128" spans="1:14" ht="25.2" customHeight="1" x14ac:dyDescent="0.3">
      <c r="A128" s="1374"/>
      <c r="B128" s="1375"/>
      <c r="C128" s="1375"/>
      <c r="D128" s="1375"/>
      <c r="E128" s="1375"/>
      <c r="F128" s="1375"/>
      <c r="G128" s="1375"/>
      <c r="H128" s="1375"/>
      <c r="I128" s="1375"/>
      <c r="J128" s="1375"/>
      <c r="K128" s="1375"/>
      <c r="L128" s="1375"/>
      <c r="M128" s="1375"/>
      <c r="N128" s="1376"/>
    </row>
    <row r="129" spans="1:14" ht="25.2" customHeight="1" x14ac:dyDescent="0.3">
      <c r="A129" s="1374"/>
      <c r="B129" s="1375"/>
      <c r="C129" s="1375"/>
      <c r="D129" s="1375"/>
      <c r="E129" s="1375"/>
      <c r="F129" s="1375"/>
      <c r="G129" s="1375"/>
      <c r="H129" s="1375"/>
      <c r="I129" s="1375"/>
      <c r="J129" s="1375"/>
      <c r="K129" s="1375"/>
      <c r="L129" s="1375"/>
      <c r="M129" s="1375"/>
      <c r="N129" s="1376"/>
    </row>
    <row r="130" spans="1:14" ht="24.6" customHeight="1" thickBot="1" x14ac:dyDescent="0.35">
      <c r="A130" s="1377"/>
      <c r="B130" s="1378"/>
      <c r="C130" s="1378"/>
      <c r="D130" s="1378"/>
      <c r="E130" s="1378"/>
      <c r="F130" s="1378"/>
      <c r="G130" s="1378"/>
      <c r="H130" s="1378"/>
      <c r="I130" s="1378"/>
      <c r="J130" s="1378"/>
      <c r="K130" s="1378"/>
      <c r="L130" s="1378"/>
      <c r="M130" s="1378"/>
      <c r="N130" s="1379"/>
    </row>
    <row r="131" spans="1:14" ht="25.2" customHeight="1" thickTop="1" x14ac:dyDescent="0.3">
      <c r="A131" s="1417" t="s">
        <v>242</v>
      </c>
      <c r="B131" s="1418"/>
      <c r="C131" s="1418"/>
      <c r="D131" s="1418"/>
      <c r="E131" s="1418"/>
      <c r="F131" s="1418"/>
      <c r="G131" s="1418"/>
      <c r="H131" s="1418"/>
      <c r="I131" s="1418"/>
      <c r="J131" s="1418"/>
      <c r="K131" s="1418"/>
      <c r="L131" s="1418"/>
      <c r="M131" s="1418"/>
      <c r="N131" s="1419"/>
    </row>
    <row r="132" spans="1:14" ht="25.2" customHeight="1" thickBot="1" x14ac:dyDescent="0.35">
      <c r="A132" s="1420"/>
      <c r="B132" s="1421"/>
      <c r="C132" s="1421"/>
      <c r="D132" s="1421"/>
      <c r="E132" s="1421"/>
      <c r="F132" s="1421"/>
      <c r="G132" s="1421"/>
      <c r="H132" s="1421"/>
      <c r="I132" s="1421"/>
      <c r="J132" s="1421"/>
      <c r="K132" s="1421"/>
      <c r="L132" s="1421"/>
      <c r="M132" s="1421"/>
      <c r="N132" s="1422"/>
    </row>
    <row r="133" spans="1:14" ht="40.200000000000003" customHeight="1" thickBot="1" x14ac:dyDescent="0.35">
      <c r="A133" s="1340"/>
      <c r="B133" s="1394"/>
      <c r="C133" s="1395"/>
      <c r="D133" s="631" t="s">
        <v>90</v>
      </c>
      <c r="E133" s="632"/>
      <c r="F133" s="632"/>
      <c r="G133" s="812"/>
      <c r="H133" s="1380" t="s">
        <v>91</v>
      </c>
      <c r="I133" s="1381"/>
      <c r="J133" s="810"/>
      <c r="K133" s="1382" t="s">
        <v>744</v>
      </c>
      <c r="L133" s="1383"/>
      <c r="M133" s="1383"/>
      <c r="N133" s="1384"/>
    </row>
    <row r="134" spans="1:14" ht="30.15" customHeight="1" thickBot="1" x14ac:dyDescent="0.35">
      <c r="A134" s="1341"/>
      <c r="B134" s="1396"/>
      <c r="C134" s="1397"/>
      <c r="D134" s="1129"/>
      <c r="E134" s="1130"/>
      <c r="F134" s="1130"/>
      <c r="G134" s="1131"/>
      <c r="H134" s="1400"/>
      <c r="I134" s="1400"/>
      <c r="J134" s="1401"/>
      <c r="K134" s="921" t="s">
        <v>745</v>
      </c>
      <c r="L134" s="922"/>
      <c r="M134" s="921" t="s">
        <v>798</v>
      </c>
      <c r="N134" s="1402"/>
    </row>
    <row r="135" spans="1:14" ht="30.15" customHeight="1" thickBot="1" x14ac:dyDescent="0.35">
      <c r="A135" s="1341"/>
      <c r="B135" s="1396"/>
      <c r="C135" s="1397"/>
      <c r="D135" s="1129"/>
      <c r="E135" s="1130"/>
      <c r="F135" s="1130"/>
      <c r="G135" s="1131"/>
      <c r="H135" s="1351"/>
      <c r="I135" s="1351"/>
      <c r="J135" s="1352"/>
      <c r="K135" s="966"/>
      <c r="L135" s="967"/>
      <c r="M135" s="966"/>
      <c r="N135" s="1348"/>
    </row>
    <row r="136" spans="1:14" ht="30.15" customHeight="1" thickBot="1" x14ac:dyDescent="0.35">
      <c r="A136" s="1342"/>
      <c r="B136" s="1398"/>
      <c r="C136" s="1399"/>
      <c r="D136" s="1129"/>
      <c r="E136" s="1130"/>
      <c r="F136" s="1130"/>
      <c r="G136" s="967"/>
      <c r="H136" s="1350"/>
      <c r="I136" s="1351"/>
      <c r="J136" s="1352"/>
      <c r="K136" s="968"/>
      <c r="L136" s="969"/>
      <c r="M136" s="968"/>
      <c r="N136" s="1349"/>
    </row>
    <row r="137" spans="1:14" ht="34.950000000000003" customHeight="1" thickBot="1" x14ac:dyDescent="0.35">
      <c r="A137" s="1353" t="s">
        <v>251</v>
      </c>
      <c r="B137" s="1354"/>
      <c r="C137" s="1354"/>
      <c r="D137" s="1354"/>
      <c r="E137" s="1354"/>
      <c r="F137" s="1354"/>
      <c r="G137" s="1355" t="s">
        <v>358</v>
      </c>
      <c r="H137" s="1220"/>
      <c r="I137" s="1072"/>
      <c r="J137" s="1354" t="s">
        <v>252</v>
      </c>
      <c r="K137" s="1354"/>
      <c r="L137" s="1354"/>
      <c r="M137" s="1354"/>
      <c r="N137" s="775"/>
    </row>
    <row r="138" spans="1:14" ht="35.1" customHeight="1" thickBot="1" x14ac:dyDescent="0.35">
      <c r="A138" s="367" t="s">
        <v>243</v>
      </c>
      <c r="B138" s="1356" t="s">
        <v>92</v>
      </c>
      <c r="C138" s="1357"/>
      <c r="D138" s="97" t="s">
        <v>88</v>
      </c>
      <c r="E138" s="1356" t="s">
        <v>275</v>
      </c>
      <c r="F138" s="1357"/>
      <c r="G138" s="1358"/>
      <c r="H138" s="1358"/>
      <c r="I138" s="1358"/>
      <c r="J138" s="368" t="s">
        <v>359</v>
      </c>
      <c r="K138" s="97" t="s">
        <v>799</v>
      </c>
      <c r="L138" s="1356" t="s">
        <v>92</v>
      </c>
      <c r="M138" s="1357"/>
      <c r="N138" s="369" t="s">
        <v>93</v>
      </c>
    </row>
    <row r="139" spans="1:14" ht="30.15" customHeight="1" thickBot="1" x14ac:dyDescent="0.35">
      <c r="A139" s="330"/>
      <c r="B139" s="968"/>
      <c r="C139" s="969"/>
      <c r="D139" s="320"/>
      <c r="E139" s="968"/>
      <c r="F139" s="969"/>
      <c r="G139" s="1358"/>
      <c r="H139" s="1358"/>
      <c r="I139" s="1358"/>
      <c r="J139" s="320"/>
      <c r="K139" s="320"/>
      <c r="L139" s="1032"/>
      <c r="M139" s="1032"/>
      <c r="N139" s="331"/>
    </row>
    <row r="140" spans="1:14" ht="30.15" customHeight="1" thickBot="1" x14ac:dyDescent="0.35">
      <c r="A140" s="329"/>
      <c r="B140" s="1129"/>
      <c r="C140" s="1131"/>
      <c r="D140" s="319"/>
      <c r="E140" s="1129"/>
      <c r="F140" s="1131"/>
      <c r="G140" s="1358"/>
      <c r="H140" s="1358"/>
      <c r="I140" s="1358"/>
      <c r="J140" s="319"/>
      <c r="K140" s="319"/>
      <c r="L140" s="1127"/>
      <c r="M140" s="1127"/>
      <c r="N140" s="62"/>
    </row>
    <row r="141" spans="1:14" ht="30.15" customHeight="1" thickBot="1" x14ac:dyDescent="0.35">
      <c r="A141" s="329"/>
      <c r="B141" s="1129"/>
      <c r="C141" s="1131"/>
      <c r="D141" s="319"/>
      <c r="E141" s="1129"/>
      <c r="F141" s="1131"/>
      <c r="G141" s="1359"/>
      <c r="H141" s="1359"/>
      <c r="I141" s="1359"/>
      <c r="J141" s="319"/>
      <c r="K141" s="319"/>
      <c r="L141" s="1127"/>
      <c r="M141" s="1127"/>
      <c r="N141" s="62"/>
    </row>
    <row r="142" spans="1:14" ht="25.2" customHeight="1" x14ac:dyDescent="0.3">
      <c r="A142" s="1415" t="s">
        <v>253</v>
      </c>
      <c r="B142" s="926"/>
      <c r="C142" s="926"/>
      <c r="D142" s="926"/>
      <c r="E142" s="926"/>
      <c r="F142" s="926"/>
      <c r="G142" s="926"/>
      <c r="H142" s="926"/>
      <c r="I142" s="926"/>
      <c r="J142" s="926"/>
      <c r="K142" s="926"/>
      <c r="L142" s="926"/>
      <c r="M142" s="926"/>
      <c r="N142" s="927"/>
    </row>
    <row r="143" spans="1:14" ht="25.2" customHeight="1" thickBot="1" x14ac:dyDescent="0.35">
      <c r="A143" s="1416"/>
      <c r="B143" s="929"/>
      <c r="C143" s="929"/>
      <c r="D143" s="929"/>
      <c r="E143" s="929"/>
      <c r="F143" s="929"/>
      <c r="G143" s="929"/>
      <c r="H143" s="929"/>
      <c r="I143" s="929"/>
      <c r="J143" s="929"/>
      <c r="K143" s="929"/>
      <c r="L143" s="929"/>
      <c r="M143" s="929"/>
      <c r="N143" s="930"/>
    </row>
    <row r="144" spans="1:14" ht="35.1" customHeight="1" thickBot="1" x14ac:dyDescent="0.35">
      <c r="A144" s="1340"/>
      <c r="B144" s="1343" t="s">
        <v>800</v>
      </c>
      <c r="C144" s="1343"/>
      <c r="D144" s="97" t="s">
        <v>94</v>
      </c>
      <c r="E144" s="97" t="s">
        <v>801</v>
      </c>
      <c r="F144" s="97" t="s">
        <v>95</v>
      </c>
      <c r="G144" s="97" t="s">
        <v>92</v>
      </c>
      <c r="H144" s="1343" t="s">
        <v>96</v>
      </c>
      <c r="I144" s="1343"/>
      <c r="J144" s="1343" t="s">
        <v>360</v>
      </c>
      <c r="K144" s="1343"/>
      <c r="L144" s="1344" t="s">
        <v>275</v>
      </c>
      <c r="M144" s="1344"/>
      <c r="N144" s="1345"/>
    </row>
    <row r="145" spans="1:14" ht="30.15" customHeight="1" thickBot="1" x14ac:dyDescent="0.35">
      <c r="A145" s="1341"/>
      <c r="B145" s="789"/>
      <c r="C145" s="789"/>
      <c r="D145" s="335"/>
      <c r="E145" s="322"/>
      <c r="F145" s="322"/>
      <c r="G145" s="61"/>
      <c r="H145" s="789"/>
      <c r="I145" s="789"/>
      <c r="J145" s="789"/>
      <c r="K145" s="789"/>
      <c r="L145" s="1329"/>
      <c r="M145" s="1329"/>
      <c r="N145" s="1346"/>
    </row>
    <row r="146" spans="1:14" ht="30.15" customHeight="1" thickBot="1" x14ac:dyDescent="0.35">
      <c r="A146" s="1341"/>
      <c r="B146" s="1127"/>
      <c r="C146" s="1127"/>
      <c r="D146" s="335"/>
      <c r="E146" s="319"/>
      <c r="F146" s="323"/>
      <c r="G146" s="17"/>
      <c r="H146" s="1127"/>
      <c r="I146" s="1127"/>
      <c r="J146" s="1127"/>
      <c r="K146" s="1127"/>
      <c r="L146" s="1330"/>
      <c r="M146" s="1330"/>
      <c r="N146" s="1346"/>
    </row>
    <row r="147" spans="1:14" ht="30.15" customHeight="1" thickBot="1" x14ac:dyDescent="0.35">
      <c r="A147" s="1342"/>
      <c r="B147" s="706"/>
      <c r="C147" s="706"/>
      <c r="D147" s="335"/>
      <c r="E147" s="319"/>
      <c r="F147" s="319"/>
      <c r="G147" s="319"/>
      <c r="H147" s="1127"/>
      <c r="I147" s="1127"/>
      <c r="J147" s="1127"/>
      <c r="K147" s="1127"/>
      <c r="L147" s="1127"/>
      <c r="M147" s="1127"/>
      <c r="N147" s="1347"/>
    </row>
    <row r="148" spans="1:14" ht="30.6" customHeight="1" thickBot="1" x14ac:dyDescent="0.35">
      <c r="A148" s="681" t="s">
        <v>254</v>
      </c>
      <c r="B148" s="682"/>
      <c r="C148" s="682"/>
      <c r="D148" s="682"/>
      <c r="E148" s="682"/>
      <c r="F148" s="682"/>
      <c r="G148" s="682"/>
      <c r="H148" s="682"/>
      <c r="I148" s="682"/>
      <c r="J148" s="682"/>
      <c r="K148" s="682"/>
      <c r="L148" s="682"/>
      <c r="M148" s="682"/>
      <c r="N148" s="683"/>
    </row>
    <row r="149" spans="1:14" ht="25.2" customHeight="1" x14ac:dyDescent="0.3">
      <c r="A149" s="1323"/>
      <c r="B149" s="1324"/>
      <c r="C149" s="1324"/>
      <c r="D149" s="1324"/>
      <c r="E149" s="1324"/>
      <c r="F149" s="1324"/>
      <c r="G149" s="1324"/>
      <c r="H149" s="1324"/>
      <c r="I149" s="1324"/>
      <c r="J149" s="1324"/>
      <c r="K149" s="1324"/>
      <c r="L149" s="1324"/>
      <c r="M149" s="1324"/>
      <c r="N149" s="1325"/>
    </row>
    <row r="150" spans="1:14" ht="25.2" customHeight="1" x14ac:dyDescent="0.3">
      <c r="A150" s="1323"/>
      <c r="B150" s="1324"/>
      <c r="C150" s="1324"/>
      <c r="D150" s="1324"/>
      <c r="E150" s="1324"/>
      <c r="F150" s="1324"/>
      <c r="G150" s="1324"/>
      <c r="H150" s="1324"/>
      <c r="I150" s="1324"/>
      <c r="J150" s="1324"/>
      <c r="K150" s="1324"/>
      <c r="L150" s="1324"/>
      <c r="M150" s="1324"/>
      <c r="N150" s="1325"/>
    </row>
    <row r="151" spans="1:14" ht="25.2" customHeight="1" x14ac:dyDescent="0.3">
      <c r="A151" s="1323"/>
      <c r="B151" s="1324"/>
      <c r="C151" s="1324"/>
      <c r="D151" s="1324"/>
      <c r="E151" s="1324"/>
      <c r="F151" s="1324"/>
      <c r="G151" s="1324"/>
      <c r="H151" s="1324"/>
      <c r="I151" s="1324"/>
      <c r="J151" s="1324"/>
      <c r="K151" s="1324"/>
      <c r="L151" s="1324"/>
      <c r="M151" s="1324"/>
      <c r="N151" s="1325"/>
    </row>
    <row r="152" spans="1:14" ht="25.2" customHeight="1" x14ac:dyDescent="0.3">
      <c r="A152" s="1323"/>
      <c r="B152" s="1324"/>
      <c r="C152" s="1324"/>
      <c r="D152" s="1324"/>
      <c r="E152" s="1324"/>
      <c r="F152" s="1324"/>
      <c r="G152" s="1324"/>
      <c r="H152" s="1324"/>
      <c r="I152" s="1324"/>
      <c r="J152" s="1324"/>
      <c r="K152" s="1324"/>
      <c r="L152" s="1324"/>
      <c r="M152" s="1324"/>
      <c r="N152" s="1325"/>
    </row>
    <row r="153" spans="1:14" ht="25.2" customHeight="1" x14ac:dyDescent="0.3">
      <c r="A153" s="1323"/>
      <c r="B153" s="1324"/>
      <c r="C153" s="1324"/>
      <c r="D153" s="1324"/>
      <c r="E153" s="1324"/>
      <c r="F153" s="1324"/>
      <c r="G153" s="1324"/>
      <c r="H153" s="1324"/>
      <c r="I153" s="1324"/>
      <c r="J153" s="1324"/>
      <c r="K153" s="1324"/>
      <c r="L153" s="1324"/>
      <c r="M153" s="1324"/>
      <c r="N153" s="1325"/>
    </row>
    <row r="154" spans="1:14" ht="25.2" customHeight="1" x14ac:dyDescent="0.3">
      <c r="A154" s="1323"/>
      <c r="B154" s="1324"/>
      <c r="C154" s="1324"/>
      <c r="D154" s="1324"/>
      <c r="E154" s="1324"/>
      <c r="F154" s="1324"/>
      <c r="G154" s="1324"/>
      <c r="H154" s="1324"/>
      <c r="I154" s="1324"/>
      <c r="J154" s="1324"/>
      <c r="K154" s="1324"/>
      <c r="L154" s="1324"/>
      <c r="M154" s="1324"/>
      <c r="N154" s="1325"/>
    </row>
    <row r="155" spans="1:14" ht="25.2" customHeight="1" x14ac:dyDescent="0.3">
      <c r="A155" s="1323"/>
      <c r="B155" s="1324"/>
      <c r="C155" s="1324"/>
      <c r="D155" s="1324"/>
      <c r="E155" s="1324"/>
      <c r="F155" s="1324"/>
      <c r="G155" s="1324"/>
      <c r="H155" s="1324"/>
      <c r="I155" s="1324"/>
      <c r="J155" s="1324"/>
      <c r="K155" s="1324"/>
      <c r="L155" s="1324"/>
      <c r="M155" s="1324"/>
      <c r="N155" s="1325"/>
    </row>
    <row r="156" spans="1:14" ht="25.2" customHeight="1" x14ac:dyDescent="0.3">
      <c r="A156" s="1323"/>
      <c r="B156" s="1324"/>
      <c r="C156" s="1324"/>
      <c r="D156" s="1324"/>
      <c r="E156" s="1324"/>
      <c r="F156" s="1324"/>
      <c r="G156" s="1324"/>
      <c r="H156" s="1324"/>
      <c r="I156" s="1324"/>
      <c r="J156" s="1324"/>
      <c r="K156" s="1324"/>
      <c r="L156" s="1324"/>
      <c r="M156" s="1324"/>
      <c r="N156" s="1325"/>
    </row>
    <row r="157" spans="1:14" ht="25.2" customHeight="1" x14ac:dyDescent="0.3">
      <c r="A157" s="1323"/>
      <c r="B157" s="1324"/>
      <c r="C157" s="1324"/>
      <c r="D157" s="1324"/>
      <c r="E157" s="1324"/>
      <c r="F157" s="1324"/>
      <c r="G157" s="1324"/>
      <c r="H157" s="1324"/>
      <c r="I157" s="1324"/>
      <c r="J157" s="1324"/>
      <c r="K157" s="1324"/>
      <c r="L157" s="1324"/>
      <c r="M157" s="1324"/>
      <c r="N157" s="1325"/>
    </row>
    <row r="158" spans="1:14" ht="17.25" customHeight="1" thickBot="1" x14ac:dyDescent="0.35">
      <c r="A158" s="1326"/>
      <c r="B158" s="1327"/>
      <c r="C158" s="1327"/>
      <c r="D158" s="1327"/>
      <c r="E158" s="1327"/>
      <c r="F158" s="1327"/>
      <c r="G158" s="1327"/>
      <c r="H158" s="1327"/>
      <c r="I158" s="1327"/>
      <c r="J158" s="1327"/>
      <c r="K158" s="1327"/>
      <c r="L158" s="1327"/>
      <c r="M158" s="1327"/>
      <c r="N158" s="1328"/>
    </row>
    <row r="159" spans="1:14" ht="12" customHeight="1" thickTop="1" x14ac:dyDescent="0.3">
      <c r="A159" s="1331" t="s">
        <v>802</v>
      </c>
      <c r="B159" s="1332"/>
      <c r="C159" s="1332"/>
      <c r="D159" s="1332"/>
      <c r="E159" s="1332"/>
      <c r="F159" s="1332"/>
      <c r="G159" s="1332"/>
      <c r="H159" s="1332"/>
      <c r="I159" s="1332"/>
      <c r="J159" s="1332"/>
      <c r="K159" s="1332"/>
      <c r="L159" s="1332"/>
      <c r="M159" s="1332"/>
      <c r="N159" s="1333"/>
    </row>
    <row r="160" spans="1:14" ht="11.25" customHeight="1" x14ac:dyDescent="0.3">
      <c r="A160" s="1334"/>
      <c r="B160" s="1335"/>
      <c r="C160" s="1335"/>
      <c r="D160" s="1335"/>
      <c r="E160" s="1335"/>
      <c r="F160" s="1335"/>
      <c r="G160" s="1335"/>
      <c r="H160" s="1335"/>
      <c r="I160" s="1335"/>
      <c r="J160" s="1335"/>
      <c r="K160" s="1335"/>
      <c r="L160" s="1335"/>
      <c r="M160" s="1335"/>
      <c r="N160" s="1336"/>
    </row>
    <row r="161" spans="1:14" ht="18.75" customHeight="1" x14ac:dyDescent="0.3">
      <c r="A161" s="1334"/>
      <c r="B161" s="1335"/>
      <c r="C161" s="1335"/>
      <c r="D161" s="1335"/>
      <c r="E161" s="1335"/>
      <c r="F161" s="1335"/>
      <c r="G161" s="1335"/>
      <c r="H161" s="1335"/>
      <c r="I161" s="1335"/>
      <c r="J161" s="1335"/>
      <c r="K161" s="1335"/>
      <c r="L161" s="1335"/>
      <c r="M161" s="1335"/>
      <c r="N161" s="1336"/>
    </row>
    <row r="162" spans="1:14" ht="14.4" customHeight="1" thickBot="1" x14ac:dyDescent="0.35">
      <c r="A162" s="1337"/>
      <c r="B162" s="1338"/>
      <c r="C162" s="1338"/>
      <c r="D162" s="1338"/>
      <c r="E162" s="1338"/>
      <c r="F162" s="1338"/>
      <c r="G162" s="1338"/>
      <c r="H162" s="1338"/>
      <c r="I162" s="1338"/>
      <c r="J162" s="1338"/>
      <c r="K162" s="1338"/>
      <c r="L162" s="1338"/>
      <c r="M162" s="1338"/>
      <c r="N162" s="1339"/>
    </row>
    <row r="163" spans="1:14" ht="40.200000000000003" customHeight="1" thickBot="1" x14ac:dyDescent="0.35">
      <c r="A163" s="328" t="s">
        <v>113</v>
      </c>
      <c r="B163" s="79" t="s">
        <v>116</v>
      </c>
      <c r="C163" s="338" t="s">
        <v>114</v>
      </c>
      <c r="D163" s="324" t="s">
        <v>97</v>
      </c>
      <c r="E163" s="79" t="s">
        <v>117</v>
      </c>
      <c r="F163" s="324" t="s">
        <v>48</v>
      </c>
      <c r="G163" s="961" t="s">
        <v>118</v>
      </c>
      <c r="H163" s="961"/>
      <c r="I163" s="961" t="s">
        <v>47</v>
      </c>
      <c r="J163" s="961"/>
      <c r="K163" s="961" t="s">
        <v>119</v>
      </c>
      <c r="L163" s="961"/>
      <c r="M163" s="324" t="s">
        <v>205</v>
      </c>
      <c r="N163" s="81" t="s">
        <v>115</v>
      </c>
    </row>
    <row r="164" spans="1:14" ht="34.950000000000003" customHeight="1" thickBot="1" x14ac:dyDescent="0.35">
      <c r="A164" s="330"/>
      <c r="B164" s="63"/>
      <c r="C164" s="325"/>
      <c r="D164" s="374"/>
      <c r="E164" s="373"/>
      <c r="F164" s="64"/>
      <c r="G164" s="1032"/>
      <c r="H164" s="1032"/>
      <c r="I164" s="1074"/>
      <c r="J164" s="1074"/>
      <c r="K164" s="1032"/>
      <c r="L164" s="1032"/>
      <c r="M164" s="65"/>
      <c r="N164" s="331"/>
    </row>
    <row r="165" spans="1:14" ht="25.2" customHeight="1" thickBot="1" x14ac:dyDescent="0.55000000000000004">
      <c r="A165" s="1223" t="s">
        <v>194</v>
      </c>
      <c r="B165" s="1224"/>
      <c r="C165" s="1224"/>
      <c r="D165" s="1224"/>
      <c r="E165" s="1224"/>
      <c r="F165" s="1224"/>
      <c r="G165" s="1224"/>
      <c r="H165" s="1224"/>
      <c r="I165" s="961" t="s">
        <v>124</v>
      </c>
      <c r="J165" s="961"/>
      <c r="K165" s="1146" t="s">
        <v>362</v>
      </c>
      <c r="L165" s="1147"/>
      <c r="M165" s="1148"/>
      <c r="N165" s="227"/>
    </row>
    <row r="166" spans="1:14" ht="34.950000000000003" customHeight="1" thickBot="1" x14ac:dyDescent="0.35">
      <c r="A166" s="328" t="s">
        <v>746</v>
      </c>
      <c r="B166" s="324" t="s">
        <v>28</v>
      </c>
      <c r="C166" s="961" t="s">
        <v>121</v>
      </c>
      <c r="D166" s="961"/>
      <c r="E166" s="961" t="s">
        <v>122</v>
      </c>
      <c r="F166" s="961"/>
      <c r="G166" s="961" t="s">
        <v>123</v>
      </c>
      <c r="H166" s="961"/>
      <c r="I166" s="313" t="s">
        <v>98</v>
      </c>
      <c r="J166" s="314" t="s">
        <v>125</v>
      </c>
      <c r="K166" s="1291" t="s">
        <v>338</v>
      </c>
      <c r="L166" s="1292"/>
      <c r="M166" s="1293"/>
      <c r="N166" s="85"/>
    </row>
    <row r="167" spans="1:14" ht="25.2" customHeight="1" thickBot="1" x14ac:dyDescent="0.35">
      <c r="A167" s="330"/>
      <c r="B167" s="320"/>
      <c r="C167" s="1028"/>
      <c r="D167" s="1028"/>
      <c r="E167" s="1028"/>
      <c r="F167" s="1028"/>
      <c r="G167" s="1315"/>
      <c r="H167" s="1315"/>
      <c r="I167" s="309"/>
      <c r="J167" s="310"/>
      <c r="K167" s="1219" t="s">
        <v>206</v>
      </c>
      <c r="L167" s="1220"/>
      <c r="M167" s="1220"/>
      <c r="N167" s="1221"/>
    </row>
    <row r="168" spans="1:14" ht="25.2" customHeight="1" thickBot="1" x14ac:dyDescent="0.35">
      <c r="A168" s="1316"/>
      <c r="B168" s="1317"/>
      <c r="C168" s="1317"/>
      <c r="D168" s="1317"/>
      <c r="E168" s="1317"/>
      <c r="F168" s="1317"/>
      <c r="G168" s="1317"/>
      <c r="H168" s="1318"/>
      <c r="I168" s="243" t="s">
        <v>750</v>
      </c>
      <c r="J168" s="326"/>
      <c r="K168" s="1134" t="s">
        <v>127</v>
      </c>
      <c r="L168" s="1135"/>
      <c r="M168" s="970"/>
      <c r="N168" s="1138"/>
    </row>
    <row r="169" spans="1:14" ht="30" customHeight="1" thickBot="1" x14ac:dyDescent="0.35">
      <c r="A169" s="960" t="s">
        <v>126</v>
      </c>
      <c r="B169" s="961"/>
      <c r="C169" s="921" t="s">
        <v>128</v>
      </c>
      <c r="D169" s="922"/>
      <c r="E169" s="921" t="s">
        <v>363</v>
      </c>
      <c r="F169" s="922"/>
      <c r="G169" s="1075" t="s">
        <v>204</v>
      </c>
      <c r="H169" s="1075"/>
      <c r="I169" s="1075"/>
      <c r="J169" s="1075"/>
      <c r="K169" s="1319"/>
      <c r="L169" s="1320"/>
      <c r="M169" s="1321"/>
      <c r="N169" s="1322"/>
    </row>
    <row r="170" spans="1:14" ht="25.2" customHeight="1" thickBot="1" x14ac:dyDescent="0.35">
      <c r="A170" s="1313"/>
      <c r="B170" s="1128"/>
      <c r="C170" s="1128"/>
      <c r="D170" s="1128"/>
      <c r="E170" s="1128"/>
      <c r="F170" s="1314"/>
      <c r="G170" s="1129"/>
      <c r="H170" s="1130"/>
      <c r="I170" s="1130"/>
      <c r="J170" s="1131"/>
      <c r="K170" s="922" t="s">
        <v>198</v>
      </c>
      <c r="L170" s="961"/>
      <c r="M170" s="961" t="s">
        <v>199</v>
      </c>
      <c r="N170" s="1101"/>
    </row>
    <row r="171" spans="1:14" ht="25.2" customHeight="1" thickBot="1" x14ac:dyDescent="0.35">
      <c r="A171" s="1202" t="s">
        <v>364</v>
      </c>
      <c r="B171" s="1203"/>
      <c r="C171" s="1203"/>
      <c r="D171" s="1203"/>
      <c r="E171" s="1203"/>
      <c r="F171" s="1204"/>
      <c r="G171" s="1113" t="s">
        <v>371</v>
      </c>
      <c r="H171" s="1114"/>
      <c r="I171" s="1119"/>
      <c r="J171" s="1120"/>
      <c r="K171" s="83" t="s">
        <v>202</v>
      </c>
      <c r="L171" s="271"/>
      <c r="M171" s="30" t="s">
        <v>202</v>
      </c>
      <c r="N171" s="346"/>
    </row>
    <row r="172" spans="1:14" ht="25.2" customHeight="1" thickBot="1" x14ac:dyDescent="0.35">
      <c r="A172" s="1205"/>
      <c r="B172" s="1206"/>
      <c r="C172" s="1206"/>
      <c r="D172" s="1206"/>
      <c r="E172" s="1206"/>
      <c r="F172" s="1207"/>
      <c r="G172" s="1113"/>
      <c r="H172" s="1114"/>
      <c r="I172" s="1119"/>
      <c r="J172" s="1120"/>
      <c r="K172" s="84" t="s">
        <v>200</v>
      </c>
      <c r="L172" s="66"/>
      <c r="M172" s="29" t="s">
        <v>200</v>
      </c>
      <c r="N172" s="347"/>
    </row>
    <row r="173" spans="1:14" ht="25.2" customHeight="1" thickBot="1" x14ac:dyDescent="0.35">
      <c r="A173" s="1208"/>
      <c r="B173" s="1209"/>
      <c r="C173" s="1209"/>
      <c r="D173" s="1209"/>
      <c r="E173" s="1209"/>
      <c r="F173" s="1210"/>
      <c r="G173" s="1115"/>
      <c r="H173" s="1116"/>
      <c r="I173" s="1121"/>
      <c r="J173" s="1122"/>
      <c r="K173" s="84" t="s">
        <v>201</v>
      </c>
      <c r="L173" s="66"/>
      <c r="M173" s="29" t="s">
        <v>203</v>
      </c>
      <c r="N173" s="347"/>
    </row>
    <row r="174" spans="1:14" ht="25.2" customHeight="1" thickBot="1" x14ac:dyDescent="0.35">
      <c r="A174" s="1211" t="s">
        <v>195</v>
      </c>
      <c r="B174" s="984"/>
      <c r="C174" s="984"/>
      <c r="D174" s="984"/>
      <c r="E174" s="984"/>
      <c r="F174" s="984"/>
      <c r="G174" s="1311"/>
      <c r="H174" s="1311"/>
      <c r="I174" s="1311"/>
      <c r="J174" s="1312"/>
      <c r="K174" s="1213" t="s">
        <v>86</v>
      </c>
      <c r="L174" s="1214"/>
      <c r="M174" s="1213"/>
      <c r="N174" s="1215"/>
    </row>
    <row r="175" spans="1:14" ht="25.2" customHeight="1" thickBot="1" x14ac:dyDescent="0.35">
      <c r="A175" s="923" t="s">
        <v>130</v>
      </c>
      <c r="B175" s="922"/>
      <c r="C175" s="921" t="s">
        <v>244</v>
      </c>
      <c r="D175" s="922"/>
      <c r="E175" s="921" t="s">
        <v>129</v>
      </c>
      <c r="F175" s="924"/>
      <c r="G175" s="924"/>
      <c r="H175" s="924"/>
      <c r="I175" s="922"/>
      <c r="J175" s="77" t="s">
        <v>338</v>
      </c>
      <c r="K175" s="1016"/>
      <c r="L175" s="1017"/>
      <c r="M175" s="1017"/>
      <c r="N175" s="1018"/>
    </row>
    <row r="176" spans="1:14" ht="25.2" customHeight="1" x14ac:dyDescent="0.3">
      <c r="A176" s="903"/>
      <c r="B176" s="967"/>
      <c r="C176" s="966"/>
      <c r="D176" s="967"/>
      <c r="E176" s="970"/>
      <c r="F176" s="1081"/>
      <c r="G176" s="1081"/>
      <c r="H176" s="1081"/>
      <c r="I176" s="1006"/>
      <c r="J176" s="1061"/>
      <c r="K176" s="1019"/>
      <c r="L176" s="1020"/>
      <c r="M176" s="1020"/>
      <c r="N176" s="1021"/>
    </row>
    <row r="177" spans="1:150" ht="25.2" customHeight="1" thickBot="1" x14ac:dyDescent="0.35">
      <c r="A177" s="1094"/>
      <c r="B177" s="969"/>
      <c r="C177" s="968"/>
      <c r="D177" s="969"/>
      <c r="E177" s="972"/>
      <c r="F177" s="1095"/>
      <c r="G177" s="1095"/>
      <c r="H177" s="1095"/>
      <c r="I177" s="1096"/>
      <c r="J177" s="1062"/>
      <c r="K177" s="1019"/>
      <c r="L177" s="1020"/>
      <c r="M177" s="1020"/>
      <c r="N177" s="1021"/>
    </row>
    <row r="178" spans="1:150" ht="25.2" customHeight="1" thickBot="1" x14ac:dyDescent="0.4">
      <c r="A178" s="328" t="s">
        <v>746</v>
      </c>
      <c r="B178" s="1230" t="s">
        <v>265</v>
      </c>
      <c r="C178" s="1231"/>
      <c r="D178" s="1198"/>
      <c r="E178" s="1199"/>
      <c r="F178" s="103" t="s">
        <v>245</v>
      </c>
      <c r="G178" s="1127"/>
      <c r="H178" s="1127"/>
      <c r="I178" s="1127"/>
      <c r="J178" s="1062"/>
      <c r="K178" s="1019"/>
      <c r="L178" s="1020"/>
      <c r="M178" s="1020"/>
      <c r="N178" s="1021"/>
      <c r="ET178" s="48" t="b">
        <v>0</v>
      </c>
    </row>
    <row r="179" spans="1:150" ht="25.2" customHeight="1" thickBot="1" x14ac:dyDescent="0.4">
      <c r="A179" s="962"/>
      <c r="B179" s="1054"/>
      <c r="C179" s="1055"/>
      <c r="D179" s="1200"/>
      <c r="E179" s="1201"/>
      <c r="F179" s="103" t="s">
        <v>200</v>
      </c>
      <c r="G179" s="1091"/>
      <c r="H179" s="1091"/>
      <c r="I179" s="1091"/>
      <c r="J179" s="1062"/>
      <c r="K179" s="1019"/>
      <c r="L179" s="1020"/>
      <c r="M179" s="1020"/>
      <c r="N179" s="1021"/>
    </row>
    <row r="180" spans="1:150" ht="25.2" customHeight="1" thickBot="1" x14ac:dyDescent="0.4">
      <c r="A180" s="963"/>
      <c r="B180" s="1056"/>
      <c r="C180" s="1057"/>
      <c r="D180" s="1200"/>
      <c r="E180" s="1201"/>
      <c r="F180" s="103" t="s">
        <v>201</v>
      </c>
      <c r="G180" s="1091"/>
      <c r="H180" s="1091"/>
      <c r="I180" s="1091"/>
      <c r="J180" s="1063"/>
      <c r="K180" s="1019"/>
      <c r="L180" s="1020"/>
      <c r="M180" s="1020"/>
      <c r="N180" s="1021"/>
    </row>
    <row r="181" spans="1:150" ht="25.2" customHeight="1" thickBot="1" x14ac:dyDescent="0.35">
      <c r="A181" s="1179"/>
      <c r="B181" s="1180"/>
      <c r="C181" s="1180"/>
      <c r="D181" s="1180"/>
      <c r="E181" s="1180"/>
      <c r="F181" s="1180"/>
      <c r="G181" s="1180"/>
      <c r="H181" s="1180"/>
      <c r="I181" s="1180"/>
      <c r="J181" s="1171"/>
      <c r="K181" s="1020"/>
      <c r="L181" s="1020"/>
      <c r="M181" s="1020"/>
      <c r="N181" s="1021"/>
    </row>
    <row r="182" spans="1:150" ht="25.2" customHeight="1" thickBot="1" x14ac:dyDescent="0.35">
      <c r="A182" s="1211" t="s">
        <v>196</v>
      </c>
      <c r="B182" s="984"/>
      <c r="C182" s="984"/>
      <c r="D182" s="984"/>
      <c r="E182" s="984"/>
      <c r="F182" s="984"/>
      <c r="G182" s="984"/>
      <c r="H182" s="984"/>
      <c r="I182" s="984"/>
      <c r="J182" s="1212"/>
      <c r="K182" s="1019"/>
      <c r="L182" s="1020"/>
      <c r="M182" s="1020"/>
      <c r="N182" s="1021"/>
    </row>
    <row r="183" spans="1:150" ht="25.2" customHeight="1" thickBot="1" x14ac:dyDescent="0.35">
      <c r="A183" s="1069" t="s">
        <v>131</v>
      </c>
      <c r="B183" s="1070"/>
      <c r="C183" s="1031"/>
      <c r="D183" s="1075" t="s">
        <v>197</v>
      </c>
      <c r="E183" s="1166"/>
      <c r="F183" s="1079" t="s">
        <v>127</v>
      </c>
      <c r="G183" s="970"/>
      <c r="H183" s="1081"/>
      <c r="I183" s="1006"/>
      <c r="J183" s="77" t="s">
        <v>338</v>
      </c>
      <c r="K183" s="1019"/>
      <c r="L183" s="1020"/>
      <c r="M183" s="1020"/>
      <c r="N183" s="1021"/>
    </row>
    <row r="184" spans="1:150" ht="25.2" customHeight="1" thickBot="1" x14ac:dyDescent="0.35">
      <c r="A184" s="1071"/>
      <c r="B184" s="1072"/>
      <c r="C184" s="1032"/>
      <c r="D184" s="1076"/>
      <c r="E184" s="1167"/>
      <c r="F184" s="1080"/>
      <c r="G184" s="972"/>
      <c r="H184" s="1082"/>
      <c r="I184" s="1007"/>
      <c r="J184" s="1061"/>
      <c r="K184" s="1019"/>
      <c r="L184" s="1020"/>
      <c r="M184" s="1020"/>
      <c r="N184" s="1021"/>
    </row>
    <row r="185" spans="1:150" ht="25.2" customHeight="1" thickBot="1" x14ac:dyDescent="0.4">
      <c r="A185" s="328" t="s">
        <v>746</v>
      </c>
      <c r="B185" s="1230" t="s">
        <v>265</v>
      </c>
      <c r="C185" s="1231"/>
      <c r="D185" s="1168"/>
      <c r="E185" s="1169"/>
      <c r="F185" s="82" t="s">
        <v>245</v>
      </c>
      <c r="G185" s="1049"/>
      <c r="H185" s="1050"/>
      <c r="I185" s="1051"/>
      <c r="J185" s="1062"/>
      <c r="K185" s="1019"/>
      <c r="L185" s="1020"/>
      <c r="M185" s="1020"/>
      <c r="N185" s="1021"/>
    </row>
    <row r="186" spans="1:150" ht="25.2" customHeight="1" thickBot="1" x14ac:dyDescent="0.4">
      <c r="A186" s="962"/>
      <c r="B186" s="1054"/>
      <c r="C186" s="1055"/>
      <c r="D186" s="1170"/>
      <c r="E186" s="1171"/>
      <c r="F186" s="235" t="s">
        <v>200</v>
      </c>
      <c r="G186" s="1304"/>
      <c r="H186" s="1305"/>
      <c r="I186" s="1306"/>
      <c r="J186" s="1062"/>
      <c r="K186" s="1019"/>
      <c r="L186" s="1020"/>
      <c r="M186" s="1020"/>
      <c r="N186" s="1021"/>
    </row>
    <row r="187" spans="1:150" ht="25.2" customHeight="1" thickBot="1" x14ac:dyDescent="0.4">
      <c r="A187" s="963"/>
      <c r="B187" s="1056"/>
      <c r="C187" s="1057"/>
      <c r="D187" s="1170"/>
      <c r="E187" s="1171"/>
      <c r="F187" s="234" t="s">
        <v>203</v>
      </c>
      <c r="G187" s="1307"/>
      <c r="H187" s="1308"/>
      <c r="I187" s="1309"/>
      <c r="J187" s="1063"/>
      <c r="K187" s="1019"/>
      <c r="L187" s="1020"/>
      <c r="M187" s="1020"/>
      <c r="N187" s="1021"/>
    </row>
    <row r="188" spans="1:150" ht="25.2" customHeight="1" thickBot="1" x14ac:dyDescent="0.35">
      <c r="A188" s="1176"/>
      <c r="B188" s="1177"/>
      <c r="C188" s="1177"/>
      <c r="D188" s="1177"/>
      <c r="E188" s="1177"/>
      <c r="F188" s="1177"/>
      <c r="G188" s="1177"/>
      <c r="H188" s="1177"/>
      <c r="I188" s="1177"/>
      <c r="J188" s="1178"/>
      <c r="K188" s="1019"/>
      <c r="L188" s="1020"/>
      <c r="M188" s="1020"/>
      <c r="N188" s="1021"/>
    </row>
    <row r="189" spans="1:150" ht="25.2" customHeight="1" thickBot="1" x14ac:dyDescent="0.35">
      <c r="A189" s="1296" t="s">
        <v>229</v>
      </c>
      <c r="B189" s="1297"/>
      <c r="C189" s="1297"/>
      <c r="D189" s="1297"/>
      <c r="E189" s="1297"/>
      <c r="F189" s="1297"/>
      <c r="G189" s="1297"/>
      <c r="H189" s="1297"/>
      <c r="I189" s="1297"/>
      <c r="J189" s="1298"/>
      <c r="K189" s="1019"/>
      <c r="L189" s="1020"/>
      <c r="M189" s="1020"/>
      <c r="N189" s="1021"/>
    </row>
    <row r="190" spans="1:150" ht="25.2" customHeight="1" thickBot="1" x14ac:dyDescent="0.35">
      <c r="A190" s="923" t="s">
        <v>111</v>
      </c>
      <c r="B190" s="922"/>
      <c r="C190" s="921" t="s">
        <v>121</v>
      </c>
      <c r="D190" s="922"/>
      <c r="E190" s="921" t="s">
        <v>122</v>
      </c>
      <c r="F190" s="922"/>
      <c r="G190" s="921" t="s">
        <v>123</v>
      </c>
      <c r="H190" s="922"/>
      <c r="I190" s="921" t="s">
        <v>28</v>
      </c>
      <c r="J190" s="922"/>
      <c r="K190" s="1019"/>
      <c r="L190" s="1020"/>
      <c r="M190" s="1020"/>
      <c r="N190" s="1021"/>
    </row>
    <row r="191" spans="1:150" ht="25.2" customHeight="1" x14ac:dyDescent="0.3">
      <c r="A191" s="1025"/>
      <c r="B191" s="1026"/>
      <c r="C191" s="1026"/>
      <c r="D191" s="1026"/>
      <c r="E191" s="1026"/>
      <c r="F191" s="1026"/>
      <c r="G191" s="1029"/>
      <c r="H191" s="1029"/>
      <c r="I191" s="1031"/>
      <c r="J191" s="1031"/>
      <c r="K191" s="1019"/>
      <c r="L191" s="1020"/>
      <c r="M191" s="1020"/>
      <c r="N191" s="1021"/>
    </row>
    <row r="192" spans="1:150" ht="25.2" customHeight="1" thickBot="1" x14ac:dyDescent="0.35">
      <c r="A192" s="1027"/>
      <c r="B192" s="1028"/>
      <c r="C192" s="1028"/>
      <c r="D192" s="1028"/>
      <c r="E192" s="1028"/>
      <c r="F192" s="1028"/>
      <c r="G192" s="1030"/>
      <c r="H192" s="1030"/>
      <c r="I192" s="1032"/>
      <c r="J192" s="1032"/>
      <c r="K192" s="1019"/>
      <c r="L192" s="1020"/>
      <c r="M192" s="1020"/>
      <c r="N192" s="1021"/>
    </row>
    <row r="193" spans="1:14" ht="25.2" customHeight="1" thickBot="1" x14ac:dyDescent="0.35">
      <c r="A193" s="1190"/>
      <c r="B193" s="1191"/>
      <c r="C193" s="1191"/>
      <c r="D193" s="1191"/>
      <c r="E193" s="1192"/>
      <c r="F193" s="1195" t="s">
        <v>206</v>
      </c>
      <c r="G193" s="1196"/>
      <c r="H193" s="1197"/>
      <c r="I193" s="1197"/>
      <c r="J193" s="1310"/>
      <c r="K193" s="1019"/>
      <c r="L193" s="1020"/>
      <c r="M193" s="1020"/>
      <c r="N193" s="1021"/>
    </row>
    <row r="194" spans="1:14" ht="18.75" customHeight="1" thickBot="1" x14ac:dyDescent="0.35">
      <c r="A194" s="1190"/>
      <c r="B194" s="1191"/>
      <c r="C194" s="1191"/>
      <c r="D194" s="1191"/>
      <c r="E194" s="1191"/>
      <c r="F194" s="1041" t="s">
        <v>127</v>
      </c>
      <c r="G194" s="1042"/>
      <c r="H194" s="1043"/>
      <c r="I194" s="1043"/>
      <c r="J194" s="1294"/>
      <c r="K194" s="1019"/>
      <c r="L194" s="1020"/>
      <c r="M194" s="1020"/>
      <c r="N194" s="1021"/>
    </row>
    <row r="195" spans="1:14" ht="18.75" customHeight="1" thickBot="1" x14ac:dyDescent="0.35">
      <c r="A195" s="1190"/>
      <c r="B195" s="1191"/>
      <c r="C195" s="1191"/>
      <c r="D195" s="1191"/>
      <c r="E195" s="1191"/>
      <c r="F195" s="1041"/>
      <c r="G195" s="1042"/>
      <c r="H195" s="1044"/>
      <c r="I195" s="1044"/>
      <c r="J195" s="1295"/>
      <c r="K195" s="1019"/>
      <c r="L195" s="1020"/>
      <c r="M195" s="1020"/>
      <c r="N195" s="1021"/>
    </row>
    <row r="196" spans="1:14" ht="25.2" customHeight="1" thickBot="1" x14ac:dyDescent="0.35">
      <c r="A196" s="1190"/>
      <c r="B196" s="1191"/>
      <c r="C196" s="1191"/>
      <c r="D196" s="1191"/>
      <c r="E196" s="1191"/>
      <c r="F196" s="1160" t="s">
        <v>97</v>
      </c>
      <c r="G196" s="1161"/>
      <c r="H196" s="1299"/>
      <c r="I196" s="1299"/>
      <c r="J196" s="1300"/>
      <c r="K196" s="1019"/>
      <c r="L196" s="1020"/>
      <c r="M196" s="1020"/>
      <c r="N196" s="1021"/>
    </row>
    <row r="197" spans="1:14" ht="25.2" customHeight="1" thickBot="1" x14ac:dyDescent="0.35">
      <c r="A197" s="1190"/>
      <c r="B197" s="1191"/>
      <c r="C197" s="1191"/>
      <c r="D197" s="1191"/>
      <c r="E197" s="1191"/>
      <c r="F197" s="961" t="s">
        <v>198</v>
      </c>
      <c r="G197" s="961"/>
      <c r="H197" s="961" t="s">
        <v>207</v>
      </c>
      <c r="I197" s="961"/>
      <c r="J197" s="1301"/>
      <c r="K197" s="1019"/>
      <c r="L197" s="1020"/>
      <c r="M197" s="1020"/>
      <c r="N197" s="1021"/>
    </row>
    <row r="198" spans="1:14" ht="25.2" customHeight="1" thickBot="1" x14ac:dyDescent="0.35">
      <c r="A198" s="1190"/>
      <c r="B198" s="1191"/>
      <c r="C198" s="1191"/>
      <c r="D198" s="1191"/>
      <c r="E198" s="1191"/>
      <c r="F198" s="107" t="s">
        <v>202</v>
      </c>
      <c r="G198" s="271"/>
      <c r="H198" s="202" t="s">
        <v>202</v>
      </c>
      <c r="I198" s="272"/>
      <c r="J198" s="1302"/>
      <c r="K198" s="1019"/>
      <c r="L198" s="1020"/>
      <c r="M198" s="1020"/>
      <c r="N198" s="1021"/>
    </row>
    <row r="199" spans="1:14" ht="25.2" customHeight="1" thickBot="1" x14ac:dyDescent="0.35">
      <c r="A199" s="1190"/>
      <c r="B199" s="1191"/>
      <c r="C199" s="1191"/>
      <c r="D199" s="1191"/>
      <c r="E199" s="1191"/>
      <c r="F199" s="104" t="s">
        <v>200</v>
      </c>
      <c r="G199" s="66"/>
      <c r="H199" s="106" t="s">
        <v>200</v>
      </c>
      <c r="I199" s="68"/>
      <c r="J199" s="1302"/>
      <c r="K199" s="1019"/>
      <c r="L199" s="1020"/>
      <c r="M199" s="1020"/>
      <c r="N199" s="1021"/>
    </row>
    <row r="200" spans="1:14" ht="25.2" customHeight="1" thickBot="1" x14ac:dyDescent="0.35">
      <c r="A200" s="1193"/>
      <c r="B200" s="1194"/>
      <c r="C200" s="1194"/>
      <c r="D200" s="1194"/>
      <c r="E200" s="1194"/>
      <c r="F200" s="105" t="s">
        <v>201</v>
      </c>
      <c r="G200" s="67"/>
      <c r="H200" s="469" t="s">
        <v>203</v>
      </c>
      <c r="I200" s="69"/>
      <c r="J200" s="1303"/>
      <c r="K200" s="1022"/>
      <c r="L200" s="1023"/>
      <c r="M200" s="1023"/>
      <c r="N200" s="1024"/>
    </row>
    <row r="201" spans="1:14" ht="18.75" customHeight="1" thickTop="1" x14ac:dyDescent="0.3">
      <c r="A201" s="1151" t="s">
        <v>816</v>
      </c>
      <c r="B201" s="1152"/>
      <c r="C201" s="1152"/>
      <c r="D201" s="1152"/>
      <c r="E201" s="1152"/>
      <c r="F201" s="1152"/>
      <c r="G201" s="1152"/>
      <c r="H201" s="1152"/>
      <c r="I201" s="1152"/>
      <c r="J201" s="1152"/>
      <c r="K201" s="1152"/>
      <c r="L201" s="1152"/>
      <c r="M201" s="1152"/>
      <c r="N201" s="1153"/>
    </row>
    <row r="202" spans="1:14" ht="17.25" customHeight="1" x14ac:dyDescent="0.3">
      <c r="A202" s="1154"/>
      <c r="B202" s="1155"/>
      <c r="C202" s="1155"/>
      <c r="D202" s="1155"/>
      <c r="E202" s="1155"/>
      <c r="F202" s="1155"/>
      <c r="G202" s="1155"/>
      <c r="H202" s="1155"/>
      <c r="I202" s="1155"/>
      <c r="J202" s="1155"/>
      <c r="K202" s="1155"/>
      <c r="L202" s="1155"/>
      <c r="M202" s="1155"/>
      <c r="N202" s="1156"/>
    </row>
    <row r="203" spans="1:14" ht="18.75" customHeight="1" x14ac:dyDescent="0.3">
      <c r="A203" s="1154"/>
      <c r="B203" s="1155"/>
      <c r="C203" s="1155"/>
      <c r="D203" s="1155"/>
      <c r="E203" s="1155"/>
      <c r="F203" s="1155"/>
      <c r="G203" s="1155"/>
      <c r="H203" s="1155"/>
      <c r="I203" s="1155"/>
      <c r="J203" s="1155"/>
      <c r="K203" s="1155"/>
      <c r="L203" s="1155"/>
      <c r="M203" s="1155"/>
      <c r="N203" s="1156"/>
    </row>
    <row r="204" spans="1:14" ht="17.25" customHeight="1" thickBot="1" x14ac:dyDescent="0.35">
      <c r="A204" s="1426"/>
      <c r="B204" s="1427"/>
      <c r="C204" s="1427"/>
      <c r="D204" s="1427"/>
      <c r="E204" s="1427"/>
      <c r="F204" s="1427"/>
      <c r="G204" s="1427"/>
      <c r="H204" s="1427"/>
      <c r="I204" s="1427"/>
      <c r="J204" s="1427"/>
      <c r="K204" s="1427"/>
      <c r="L204" s="1427"/>
      <c r="M204" s="1427"/>
      <c r="N204" s="1428"/>
    </row>
    <row r="205" spans="1:14" ht="34.950000000000003" customHeight="1" thickBot="1" x14ac:dyDescent="0.35">
      <c r="A205" s="388" t="s">
        <v>113</v>
      </c>
      <c r="B205" s="229" t="s">
        <v>116</v>
      </c>
      <c r="C205" s="228" t="s">
        <v>114</v>
      </c>
      <c r="D205" s="387" t="s">
        <v>97</v>
      </c>
      <c r="E205" s="229" t="s">
        <v>117</v>
      </c>
      <c r="F205" s="387" t="s">
        <v>48</v>
      </c>
      <c r="G205" s="1235" t="s">
        <v>118</v>
      </c>
      <c r="H205" s="1235"/>
      <c r="I205" s="1235" t="s">
        <v>47</v>
      </c>
      <c r="J205" s="1235"/>
      <c r="K205" s="1235" t="s">
        <v>119</v>
      </c>
      <c r="L205" s="1235"/>
      <c r="M205" s="387" t="s">
        <v>205</v>
      </c>
      <c r="N205" s="348" t="s">
        <v>115</v>
      </c>
    </row>
    <row r="206" spans="1:14" ht="34.950000000000003" customHeight="1" thickBot="1" x14ac:dyDescent="0.35">
      <c r="A206" s="385"/>
      <c r="B206" s="63"/>
      <c r="C206" s="382"/>
      <c r="D206" s="398"/>
      <c r="E206" s="375"/>
      <c r="F206" s="64"/>
      <c r="G206" s="1032"/>
      <c r="H206" s="1032"/>
      <c r="I206" s="1032"/>
      <c r="J206" s="1032"/>
      <c r="K206" s="1032"/>
      <c r="L206" s="1032"/>
      <c r="M206" s="65"/>
      <c r="N206" s="331"/>
    </row>
    <row r="207" spans="1:14" ht="25.2" customHeight="1" thickBot="1" x14ac:dyDescent="0.55000000000000004">
      <c r="A207" s="1157" t="s">
        <v>194</v>
      </c>
      <c r="B207" s="1158"/>
      <c r="C207" s="1158"/>
      <c r="D207" s="1158"/>
      <c r="E207" s="1158"/>
      <c r="F207" s="1158"/>
      <c r="G207" s="1158"/>
      <c r="H207" s="1158"/>
      <c r="I207" s="1235" t="s">
        <v>124</v>
      </c>
      <c r="J207" s="1235"/>
      <c r="K207" s="1291" t="s">
        <v>362</v>
      </c>
      <c r="L207" s="1292"/>
      <c r="M207" s="1293"/>
      <c r="N207" s="227"/>
    </row>
    <row r="208" spans="1:14" ht="34.950000000000003" customHeight="1" thickBot="1" x14ac:dyDescent="0.35">
      <c r="A208" s="388" t="s">
        <v>746</v>
      </c>
      <c r="B208" s="387" t="s">
        <v>28</v>
      </c>
      <c r="C208" s="1235" t="s">
        <v>121</v>
      </c>
      <c r="D208" s="1235"/>
      <c r="E208" s="1235" t="s">
        <v>122</v>
      </c>
      <c r="F208" s="1235"/>
      <c r="G208" s="1235" t="s">
        <v>123</v>
      </c>
      <c r="H208" s="1235"/>
      <c r="I208" s="312" t="s">
        <v>98</v>
      </c>
      <c r="J208" s="311" t="s">
        <v>125</v>
      </c>
      <c r="K208" s="1291" t="s">
        <v>338</v>
      </c>
      <c r="L208" s="1292"/>
      <c r="M208" s="1293"/>
      <c r="N208" s="85"/>
    </row>
    <row r="209" spans="1:14" ht="25.2" customHeight="1" thickBot="1" x14ac:dyDescent="0.35">
      <c r="A209" s="389"/>
      <c r="B209" s="43"/>
      <c r="C209" s="1217"/>
      <c r="D209" s="1217"/>
      <c r="E209" s="1217"/>
      <c r="F209" s="1217"/>
      <c r="G209" s="1218"/>
      <c r="H209" s="1218"/>
      <c r="I209" s="309"/>
      <c r="J209" s="310"/>
      <c r="K209" s="1288" t="s">
        <v>206</v>
      </c>
      <c r="L209" s="1289"/>
      <c r="M209" s="1289"/>
      <c r="N209" s="1290"/>
    </row>
    <row r="210" spans="1:14" ht="27.15" customHeight="1" thickBot="1" x14ac:dyDescent="0.35">
      <c r="A210" s="221"/>
      <c r="B210" s="222"/>
      <c r="C210" s="222"/>
      <c r="D210" s="222"/>
      <c r="E210" s="222"/>
      <c r="F210" s="222"/>
      <c r="G210" s="222"/>
      <c r="H210" s="222"/>
      <c r="I210" s="317" t="s">
        <v>750</v>
      </c>
      <c r="J210" s="43"/>
      <c r="K210" s="1283" t="s">
        <v>127</v>
      </c>
      <c r="L210" s="1284"/>
      <c r="M210" s="970"/>
      <c r="N210" s="1138"/>
    </row>
    <row r="211" spans="1:14" ht="30" customHeight="1" thickBot="1" x14ac:dyDescent="0.35">
      <c r="A211" s="1287" t="s">
        <v>126</v>
      </c>
      <c r="B211" s="1235"/>
      <c r="C211" s="1227" t="s">
        <v>128</v>
      </c>
      <c r="D211" s="1226"/>
      <c r="E211" s="1227" t="s">
        <v>363</v>
      </c>
      <c r="F211" s="1226"/>
      <c r="G211" s="1280" t="s">
        <v>204</v>
      </c>
      <c r="H211" s="1280"/>
      <c r="I211" s="1280"/>
      <c r="J211" s="1280"/>
      <c r="K211" s="1285"/>
      <c r="L211" s="1286"/>
      <c r="M211" s="972"/>
      <c r="N211" s="1139"/>
    </row>
    <row r="212" spans="1:14" ht="25.2" customHeight="1" thickBot="1" x14ac:dyDescent="0.35">
      <c r="A212" s="1281"/>
      <c r="B212" s="1282"/>
      <c r="C212" s="1128"/>
      <c r="D212" s="1128"/>
      <c r="E212" s="1128"/>
      <c r="F212" s="1128"/>
      <c r="G212" s="1129"/>
      <c r="H212" s="1130"/>
      <c r="I212" s="1130"/>
      <c r="J212" s="1131"/>
      <c r="K212" s="1235" t="s">
        <v>198</v>
      </c>
      <c r="L212" s="1235"/>
      <c r="M212" s="1235" t="s">
        <v>199</v>
      </c>
      <c r="N212" s="1273"/>
    </row>
    <row r="213" spans="1:14" ht="25.2" customHeight="1" thickBot="1" x14ac:dyDescent="0.4">
      <c r="A213" s="1102" t="s">
        <v>364</v>
      </c>
      <c r="B213" s="1103"/>
      <c r="C213" s="1103"/>
      <c r="D213" s="1103"/>
      <c r="E213" s="1103"/>
      <c r="F213" s="1104"/>
      <c r="G213" s="1274" t="s">
        <v>371</v>
      </c>
      <c r="H213" s="1275"/>
      <c r="I213" s="1117"/>
      <c r="J213" s="1118"/>
      <c r="K213" s="230" t="s">
        <v>202</v>
      </c>
      <c r="L213" s="32"/>
      <c r="M213" s="232" t="s">
        <v>202</v>
      </c>
      <c r="N213" s="34"/>
    </row>
    <row r="214" spans="1:14" ht="25.2" customHeight="1" thickBot="1" x14ac:dyDescent="0.35">
      <c r="A214" s="1105"/>
      <c r="B214" s="1106"/>
      <c r="C214" s="1106"/>
      <c r="D214" s="1106"/>
      <c r="E214" s="1106"/>
      <c r="F214" s="1107"/>
      <c r="G214" s="1276"/>
      <c r="H214" s="1277"/>
      <c r="I214" s="1119"/>
      <c r="J214" s="1120"/>
      <c r="K214" s="231" t="s">
        <v>200</v>
      </c>
      <c r="L214" s="33"/>
      <c r="M214" s="233" t="s">
        <v>200</v>
      </c>
      <c r="N214" s="35"/>
    </row>
    <row r="215" spans="1:14" ht="25.2" customHeight="1" thickBot="1" x14ac:dyDescent="0.35">
      <c r="A215" s="1108"/>
      <c r="B215" s="1109"/>
      <c r="C215" s="1109"/>
      <c r="D215" s="1109"/>
      <c r="E215" s="1109"/>
      <c r="F215" s="1110"/>
      <c r="G215" s="1278"/>
      <c r="H215" s="1279"/>
      <c r="I215" s="1121"/>
      <c r="J215" s="1122"/>
      <c r="K215" s="231" t="s">
        <v>201</v>
      </c>
      <c r="L215" s="33"/>
      <c r="M215" s="233" t="s">
        <v>203</v>
      </c>
      <c r="N215" s="35"/>
    </row>
    <row r="216" spans="1:14" ht="25.2" customHeight="1" thickBot="1" x14ac:dyDescent="0.35">
      <c r="A216" s="1067" t="s">
        <v>195</v>
      </c>
      <c r="B216" s="879"/>
      <c r="C216" s="879"/>
      <c r="D216" s="879"/>
      <c r="E216" s="879"/>
      <c r="F216" s="879"/>
      <c r="G216" s="879"/>
      <c r="H216" s="879"/>
      <c r="I216" s="879"/>
      <c r="J216" s="1068"/>
      <c r="K216" s="1123" t="s">
        <v>86</v>
      </c>
      <c r="L216" s="1123"/>
      <c r="M216" s="1123"/>
      <c r="N216" s="1124"/>
    </row>
    <row r="217" spans="1:14" ht="25.2" customHeight="1" thickBot="1" x14ac:dyDescent="0.35">
      <c r="A217" s="1225" t="s">
        <v>130</v>
      </c>
      <c r="B217" s="1226"/>
      <c r="C217" s="1227" t="s">
        <v>244</v>
      </c>
      <c r="D217" s="1226"/>
      <c r="E217" s="1227" t="s">
        <v>129</v>
      </c>
      <c r="F217" s="1260"/>
      <c r="G217" s="1260"/>
      <c r="H217" s="1260"/>
      <c r="I217" s="1226"/>
      <c r="J217" s="77" t="s">
        <v>338</v>
      </c>
      <c r="K217" s="1016"/>
      <c r="L217" s="1017"/>
      <c r="M217" s="1017"/>
      <c r="N217" s="1018"/>
    </row>
    <row r="218" spans="1:14" ht="25.2" customHeight="1" x14ac:dyDescent="0.3">
      <c r="A218" s="1261"/>
      <c r="B218" s="1262"/>
      <c r="C218" s="1265"/>
      <c r="D218" s="1262"/>
      <c r="E218" s="1267"/>
      <c r="F218" s="1268"/>
      <c r="G218" s="1268"/>
      <c r="H218" s="1268"/>
      <c r="I218" s="1269"/>
      <c r="J218" s="1061"/>
      <c r="K218" s="1019"/>
      <c r="L218" s="1020"/>
      <c r="M218" s="1020"/>
      <c r="N218" s="1021"/>
    </row>
    <row r="219" spans="1:14" ht="25.2" customHeight="1" thickBot="1" x14ac:dyDescent="0.35">
      <c r="A219" s="1263"/>
      <c r="B219" s="1264"/>
      <c r="C219" s="1266"/>
      <c r="D219" s="1264"/>
      <c r="E219" s="1270"/>
      <c r="F219" s="1271"/>
      <c r="G219" s="1271"/>
      <c r="H219" s="1271"/>
      <c r="I219" s="1272"/>
      <c r="J219" s="1062"/>
      <c r="K219" s="1019"/>
      <c r="L219" s="1020"/>
      <c r="M219" s="1020"/>
      <c r="N219" s="1021"/>
    </row>
    <row r="220" spans="1:14" ht="25.2" customHeight="1" thickBot="1" x14ac:dyDescent="0.4">
      <c r="A220" s="388" t="s">
        <v>746</v>
      </c>
      <c r="B220" s="1230" t="s">
        <v>265</v>
      </c>
      <c r="C220" s="1231"/>
      <c r="D220" s="1097"/>
      <c r="E220" s="1098"/>
      <c r="F220" s="234" t="s">
        <v>245</v>
      </c>
      <c r="G220" s="1089"/>
      <c r="H220" s="1089"/>
      <c r="I220" s="1089"/>
      <c r="J220" s="1062"/>
      <c r="K220" s="1019"/>
      <c r="L220" s="1020"/>
      <c r="M220" s="1020"/>
      <c r="N220" s="1021"/>
    </row>
    <row r="221" spans="1:14" ht="25.2" customHeight="1" thickBot="1" x14ac:dyDescent="0.4">
      <c r="A221" s="1052"/>
      <c r="B221" s="1054"/>
      <c r="C221" s="1055"/>
      <c r="D221" s="1099"/>
      <c r="E221" s="1100"/>
      <c r="F221" s="234" t="s">
        <v>200</v>
      </c>
      <c r="G221" s="1090"/>
      <c r="H221" s="1090"/>
      <c r="I221" s="1090"/>
      <c r="J221" s="1062"/>
      <c r="K221" s="1019"/>
      <c r="L221" s="1020"/>
      <c r="M221" s="1020"/>
      <c r="N221" s="1021"/>
    </row>
    <row r="222" spans="1:14" ht="25.2" customHeight="1" thickBot="1" x14ac:dyDescent="0.4">
      <c r="A222" s="1053"/>
      <c r="B222" s="1056"/>
      <c r="C222" s="1057"/>
      <c r="D222" s="1099"/>
      <c r="E222" s="1100"/>
      <c r="F222" s="234" t="s">
        <v>201</v>
      </c>
      <c r="G222" s="1091"/>
      <c r="H222" s="1091"/>
      <c r="I222" s="1091"/>
      <c r="J222" s="1063"/>
      <c r="K222" s="1019"/>
      <c r="L222" s="1020"/>
      <c r="M222" s="1020"/>
      <c r="N222" s="1021"/>
    </row>
    <row r="223" spans="1:14" ht="25.2" customHeight="1" thickBot="1" x14ac:dyDescent="0.35">
      <c r="A223" s="1092"/>
      <c r="B223" s="1093"/>
      <c r="C223" s="1093"/>
      <c r="D223" s="1093"/>
      <c r="E223" s="1093"/>
      <c r="F223" s="1093"/>
      <c r="G223" s="1093"/>
      <c r="H223" s="1093"/>
      <c r="I223" s="1093"/>
      <c r="J223" s="1088"/>
      <c r="K223" s="1019"/>
      <c r="L223" s="1020"/>
      <c r="M223" s="1020"/>
      <c r="N223" s="1021"/>
    </row>
    <row r="224" spans="1:14" ht="25.2" customHeight="1" thickBot="1" x14ac:dyDescent="0.35">
      <c r="A224" s="1067" t="s">
        <v>196</v>
      </c>
      <c r="B224" s="879"/>
      <c r="C224" s="879"/>
      <c r="D224" s="879"/>
      <c r="E224" s="879"/>
      <c r="F224" s="879"/>
      <c r="G224" s="879"/>
      <c r="H224" s="879"/>
      <c r="I224" s="879"/>
      <c r="J224" s="1068"/>
      <c r="K224" s="1019"/>
      <c r="L224" s="1020"/>
      <c r="M224" s="1020"/>
      <c r="N224" s="1021"/>
    </row>
    <row r="225" spans="1:14" ht="25.2" customHeight="1" thickBot="1" x14ac:dyDescent="0.35">
      <c r="A225" s="1240" t="s">
        <v>131</v>
      </c>
      <c r="B225" s="1241"/>
      <c r="C225" s="1073"/>
      <c r="D225" s="1244" t="s">
        <v>197</v>
      </c>
      <c r="E225" s="1077"/>
      <c r="F225" s="1228" t="s">
        <v>127</v>
      </c>
      <c r="G225" s="970"/>
      <c r="H225" s="1081"/>
      <c r="I225" s="1006"/>
      <c r="J225" s="77" t="s">
        <v>338</v>
      </c>
      <c r="K225" s="1019"/>
      <c r="L225" s="1020"/>
      <c r="M225" s="1020"/>
      <c r="N225" s="1021"/>
    </row>
    <row r="226" spans="1:14" ht="25.2" customHeight="1" thickBot="1" x14ac:dyDescent="0.35">
      <c r="A226" s="1242"/>
      <c r="B226" s="1243"/>
      <c r="C226" s="1074"/>
      <c r="D226" s="1245"/>
      <c r="E226" s="1078"/>
      <c r="F226" s="1229"/>
      <c r="G226" s="972"/>
      <c r="H226" s="1082"/>
      <c r="I226" s="1007"/>
      <c r="J226" s="1061"/>
      <c r="K226" s="1019"/>
      <c r="L226" s="1020"/>
      <c r="M226" s="1020"/>
      <c r="N226" s="1021"/>
    </row>
    <row r="227" spans="1:14" ht="25.2" customHeight="1" thickBot="1" x14ac:dyDescent="0.4">
      <c r="A227" s="388" t="s">
        <v>746</v>
      </c>
      <c r="B227" s="1230" t="s">
        <v>265</v>
      </c>
      <c r="C227" s="1231"/>
      <c r="D227" s="1085"/>
      <c r="E227" s="1086"/>
      <c r="F227" s="235" t="s">
        <v>245</v>
      </c>
      <c r="G227" s="1049"/>
      <c r="H227" s="1050"/>
      <c r="I227" s="1051"/>
      <c r="J227" s="1062"/>
      <c r="K227" s="1019"/>
      <c r="L227" s="1020"/>
      <c r="M227" s="1020"/>
      <c r="N227" s="1021"/>
    </row>
    <row r="228" spans="1:14" ht="25.2" customHeight="1" thickBot="1" x14ac:dyDescent="0.4">
      <c r="A228" s="1052"/>
      <c r="B228" s="1054"/>
      <c r="C228" s="1055"/>
      <c r="D228" s="1087"/>
      <c r="E228" s="1088"/>
      <c r="F228" s="235" t="s">
        <v>200</v>
      </c>
      <c r="G228" s="1058"/>
      <c r="H228" s="1059"/>
      <c r="I228" s="1060"/>
      <c r="J228" s="1062"/>
      <c r="K228" s="1019"/>
      <c r="L228" s="1020"/>
      <c r="M228" s="1020"/>
      <c r="N228" s="1021"/>
    </row>
    <row r="229" spans="1:14" ht="25.2" customHeight="1" thickBot="1" x14ac:dyDescent="0.4">
      <c r="A229" s="1053"/>
      <c r="B229" s="1056"/>
      <c r="C229" s="1057"/>
      <c r="D229" s="1087"/>
      <c r="E229" s="1088"/>
      <c r="F229" s="234" t="s">
        <v>203</v>
      </c>
      <c r="G229" s="1058"/>
      <c r="H229" s="1059"/>
      <c r="I229" s="1060"/>
      <c r="J229" s="1063"/>
      <c r="K229" s="1019"/>
      <c r="L229" s="1020"/>
      <c r="M229" s="1020"/>
      <c r="N229" s="1021"/>
    </row>
    <row r="230" spans="1:14" ht="25.2" customHeight="1" thickBot="1" x14ac:dyDescent="0.35">
      <c r="A230" s="1064"/>
      <c r="B230" s="1065"/>
      <c r="C230" s="1065"/>
      <c r="D230" s="1065"/>
      <c r="E230" s="1065"/>
      <c r="F230" s="1065"/>
      <c r="G230" s="1065"/>
      <c r="H230" s="1065"/>
      <c r="I230" s="1065"/>
      <c r="J230" s="1066"/>
      <c r="K230" s="1019"/>
      <c r="L230" s="1020"/>
      <c r="M230" s="1020"/>
      <c r="N230" s="1021"/>
    </row>
    <row r="231" spans="1:14" ht="25.2" customHeight="1" thickBot="1" x14ac:dyDescent="0.35">
      <c r="A231" s="1045" t="s">
        <v>229</v>
      </c>
      <c r="B231" s="1046"/>
      <c r="C231" s="1046"/>
      <c r="D231" s="1046"/>
      <c r="E231" s="1046"/>
      <c r="F231" s="1046"/>
      <c r="G231" s="1046"/>
      <c r="H231" s="1046"/>
      <c r="I231" s="1046"/>
      <c r="J231" s="1048"/>
      <c r="K231" s="1019"/>
      <c r="L231" s="1020"/>
      <c r="M231" s="1020"/>
      <c r="N231" s="1021"/>
    </row>
    <row r="232" spans="1:14" ht="25.2" customHeight="1" thickBot="1" x14ac:dyDescent="0.35">
      <c r="A232" s="1225" t="s">
        <v>111</v>
      </c>
      <c r="B232" s="1226"/>
      <c r="C232" s="1227" t="s">
        <v>121</v>
      </c>
      <c r="D232" s="1226"/>
      <c r="E232" s="1227" t="s">
        <v>122</v>
      </c>
      <c r="F232" s="1226"/>
      <c r="G232" s="1227" t="s">
        <v>123</v>
      </c>
      <c r="H232" s="1226"/>
      <c r="I232" s="1227" t="s">
        <v>28</v>
      </c>
      <c r="J232" s="1226"/>
      <c r="K232" s="1019"/>
      <c r="L232" s="1020"/>
      <c r="M232" s="1020"/>
      <c r="N232" s="1021"/>
    </row>
    <row r="233" spans="1:14" ht="25.2" customHeight="1" x14ac:dyDescent="0.3">
      <c r="A233" s="1025"/>
      <c r="B233" s="1026"/>
      <c r="C233" s="1026"/>
      <c r="D233" s="1026"/>
      <c r="E233" s="1026"/>
      <c r="F233" s="1026"/>
      <c r="G233" s="1029"/>
      <c r="H233" s="1029"/>
      <c r="I233" s="1031"/>
      <c r="J233" s="1031"/>
      <c r="K233" s="1019"/>
      <c r="L233" s="1020"/>
      <c r="M233" s="1020"/>
      <c r="N233" s="1021"/>
    </row>
    <row r="234" spans="1:14" ht="25.2" customHeight="1" thickBot="1" x14ac:dyDescent="0.35">
      <c r="A234" s="1027"/>
      <c r="B234" s="1028"/>
      <c r="C234" s="1028"/>
      <c r="D234" s="1028"/>
      <c r="E234" s="1028"/>
      <c r="F234" s="1028"/>
      <c r="G234" s="1030"/>
      <c r="H234" s="1030"/>
      <c r="I234" s="1032"/>
      <c r="J234" s="1032"/>
      <c r="K234" s="1019"/>
      <c r="L234" s="1020"/>
      <c r="M234" s="1020"/>
      <c r="N234" s="1021"/>
    </row>
    <row r="235" spans="1:14" ht="20.399999999999999" customHeight="1" thickBot="1" x14ac:dyDescent="0.35">
      <c r="A235" s="1246"/>
      <c r="B235" s="1247"/>
      <c r="C235" s="1247"/>
      <c r="D235" s="1247"/>
      <c r="E235" s="1248"/>
      <c r="F235" s="1251" t="s">
        <v>206</v>
      </c>
      <c r="G235" s="1252"/>
      <c r="H235" s="1252"/>
      <c r="I235" s="1252"/>
      <c r="J235" s="1253"/>
      <c r="K235" s="1019"/>
      <c r="L235" s="1020"/>
      <c r="M235" s="1020"/>
      <c r="N235" s="1021"/>
    </row>
    <row r="236" spans="1:14" ht="18.75" customHeight="1" thickBot="1" x14ac:dyDescent="0.35">
      <c r="A236" s="1033"/>
      <c r="B236" s="1034"/>
      <c r="C236" s="1034"/>
      <c r="D236" s="1034"/>
      <c r="E236" s="1249"/>
      <c r="F236" s="1254" t="s">
        <v>127</v>
      </c>
      <c r="G236" s="1255"/>
      <c r="H236" s="966"/>
      <c r="I236" s="964"/>
      <c r="J236" s="967"/>
      <c r="K236" s="1019"/>
      <c r="L236" s="1020"/>
      <c r="M236" s="1020"/>
      <c r="N236" s="1021"/>
    </row>
    <row r="237" spans="1:14" ht="18.75" customHeight="1" thickBot="1" x14ac:dyDescent="0.35">
      <c r="A237" s="1033"/>
      <c r="B237" s="1034"/>
      <c r="C237" s="1034"/>
      <c r="D237" s="1034"/>
      <c r="E237" s="1249"/>
      <c r="F237" s="1256"/>
      <c r="G237" s="1257"/>
      <c r="H237" s="968"/>
      <c r="I237" s="965"/>
      <c r="J237" s="969"/>
      <c r="K237" s="1019"/>
      <c r="L237" s="1020"/>
      <c r="M237" s="1020"/>
      <c r="N237" s="1021"/>
    </row>
    <row r="238" spans="1:14" ht="24.6" customHeight="1" thickBot="1" x14ac:dyDescent="0.4">
      <c r="A238" s="1033"/>
      <c r="B238" s="1034"/>
      <c r="C238" s="1034"/>
      <c r="D238" s="1034"/>
      <c r="E238" s="1249"/>
      <c r="F238" s="1258" t="s">
        <v>97</v>
      </c>
      <c r="G238" s="1259"/>
      <c r="H238" s="1232"/>
      <c r="I238" s="1233"/>
      <c r="J238" s="1234"/>
      <c r="K238" s="1019"/>
      <c r="L238" s="1020"/>
      <c r="M238" s="1020"/>
      <c r="N238" s="1021"/>
    </row>
    <row r="239" spans="1:14" ht="24.6" customHeight="1" thickBot="1" x14ac:dyDescent="0.35">
      <c r="A239" s="1033"/>
      <c r="B239" s="1034"/>
      <c r="C239" s="1034"/>
      <c r="D239" s="1034"/>
      <c r="E239" s="1249"/>
      <c r="F239" s="1235" t="s">
        <v>198</v>
      </c>
      <c r="G239" s="1235"/>
      <c r="H239" s="1236" t="s">
        <v>207</v>
      </c>
      <c r="I239" s="1236"/>
      <c r="J239" s="1237"/>
      <c r="K239" s="1019"/>
      <c r="L239" s="1020"/>
      <c r="M239" s="1020"/>
      <c r="N239" s="1021"/>
    </row>
    <row r="240" spans="1:14" ht="24.6" customHeight="1" thickBot="1" x14ac:dyDescent="0.35">
      <c r="A240" s="1033"/>
      <c r="B240" s="1034"/>
      <c r="C240" s="1034"/>
      <c r="D240" s="1034"/>
      <c r="E240" s="1249"/>
      <c r="F240" s="236" t="s">
        <v>202</v>
      </c>
      <c r="G240" s="23"/>
      <c r="H240" s="471" t="s">
        <v>202</v>
      </c>
      <c r="I240" s="201"/>
      <c r="J240" s="1238"/>
      <c r="K240" s="1019"/>
      <c r="L240" s="1020"/>
      <c r="M240" s="1020"/>
      <c r="N240" s="1021"/>
    </row>
    <row r="241" spans="1:14" ht="30" customHeight="1" thickBot="1" x14ac:dyDescent="0.35">
      <c r="A241" s="1033"/>
      <c r="B241" s="1034"/>
      <c r="C241" s="1034"/>
      <c r="D241" s="1034"/>
      <c r="E241" s="1249"/>
      <c r="F241" s="237" t="s">
        <v>200</v>
      </c>
      <c r="G241" s="71"/>
      <c r="H241" s="238" t="s">
        <v>200</v>
      </c>
      <c r="I241" s="71"/>
      <c r="J241" s="1238"/>
      <c r="K241" s="1019"/>
      <c r="L241" s="1020"/>
      <c r="M241" s="1020"/>
      <c r="N241" s="1021"/>
    </row>
    <row r="242" spans="1:14" ht="28.5" customHeight="1" thickBot="1" x14ac:dyDescent="0.35">
      <c r="A242" s="1036"/>
      <c r="B242" s="1037"/>
      <c r="C242" s="1037"/>
      <c r="D242" s="1037"/>
      <c r="E242" s="1250"/>
      <c r="F242" s="349" t="s">
        <v>201</v>
      </c>
      <c r="G242" s="350"/>
      <c r="H242" s="472" t="s">
        <v>203</v>
      </c>
      <c r="I242" s="350"/>
      <c r="J242" s="1239"/>
      <c r="K242" s="1022"/>
      <c r="L242" s="1023"/>
      <c r="M242" s="1023"/>
      <c r="N242" s="1024"/>
    </row>
    <row r="243" spans="1:14" ht="18.75" customHeight="1" thickTop="1" x14ac:dyDescent="0.3">
      <c r="A243" s="1331" t="s">
        <v>802</v>
      </c>
      <c r="B243" s="1332"/>
      <c r="C243" s="1332"/>
      <c r="D243" s="1332"/>
      <c r="E243" s="1332"/>
      <c r="F243" s="1332"/>
      <c r="G243" s="1332"/>
      <c r="H243" s="1332"/>
      <c r="I243" s="1332"/>
      <c r="J243" s="1332"/>
      <c r="K243" s="1332"/>
      <c r="L243" s="1332"/>
      <c r="M243" s="1332"/>
      <c r="N243" s="1333"/>
    </row>
    <row r="244" spans="1:14" ht="25.2" customHeight="1" x14ac:dyDescent="0.3">
      <c r="A244" s="1334"/>
      <c r="B244" s="1335"/>
      <c r="C244" s="1335"/>
      <c r="D244" s="1335"/>
      <c r="E244" s="1335"/>
      <c r="F244" s="1335"/>
      <c r="G244" s="1335"/>
      <c r="H244" s="1335"/>
      <c r="I244" s="1335"/>
      <c r="J244" s="1335"/>
      <c r="K244" s="1335"/>
      <c r="L244" s="1335"/>
      <c r="M244" s="1335"/>
      <c r="N244" s="1336"/>
    </row>
    <row r="245" spans="1:14" ht="18.75" customHeight="1" thickBot="1" x14ac:dyDescent="0.35">
      <c r="A245" s="1334"/>
      <c r="B245" s="1335"/>
      <c r="C245" s="1335"/>
      <c r="D245" s="1335"/>
      <c r="E245" s="1335"/>
      <c r="F245" s="1335"/>
      <c r="G245" s="1335"/>
      <c r="H245" s="1335"/>
      <c r="I245" s="1335"/>
      <c r="J245" s="1335"/>
      <c r="K245" s="1335"/>
      <c r="L245" s="1335"/>
      <c r="M245" s="1335"/>
      <c r="N245" s="1336"/>
    </row>
    <row r="246" spans="1:14" ht="34.950000000000003" customHeight="1" thickBot="1" x14ac:dyDescent="0.35">
      <c r="A246" s="383" t="s">
        <v>113</v>
      </c>
      <c r="B246" s="79" t="s">
        <v>116</v>
      </c>
      <c r="C246" s="400" t="s">
        <v>114</v>
      </c>
      <c r="D246" s="381" t="s">
        <v>97</v>
      </c>
      <c r="E246" s="79" t="s">
        <v>117</v>
      </c>
      <c r="F246" s="381" t="s">
        <v>48</v>
      </c>
      <c r="G246" s="961" t="s">
        <v>118</v>
      </c>
      <c r="H246" s="961"/>
      <c r="I246" s="961" t="s">
        <v>47</v>
      </c>
      <c r="J246" s="961"/>
      <c r="K246" s="961" t="s">
        <v>119</v>
      </c>
      <c r="L246" s="961"/>
      <c r="M246" s="381" t="s">
        <v>205</v>
      </c>
      <c r="N246" s="81" t="s">
        <v>115</v>
      </c>
    </row>
    <row r="247" spans="1:14" ht="34.950000000000003" customHeight="1" thickBot="1" x14ac:dyDescent="0.35">
      <c r="A247" s="330"/>
      <c r="B247" s="63"/>
      <c r="C247" s="325"/>
      <c r="D247" s="398"/>
      <c r="E247" s="375"/>
      <c r="F247" s="64"/>
      <c r="G247" s="1032"/>
      <c r="H247" s="1032"/>
      <c r="I247" s="1074"/>
      <c r="J247" s="1074"/>
      <c r="K247" s="1074"/>
      <c r="L247" s="1074"/>
      <c r="M247" s="65"/>
      <c r="N247" s="331"/>
    </row>
    <row r="248" spans="1:14" ht="30" customHeight="1" thickBot="1" x14ac:dyDescent="0.55000000000000004">
      <c r="A248" s="1223" t="s">
        <v>194</v>
      </c>
      <c r="B248" s="1224"/>
      <c r="C248" s="1224"/>
      <c r="D248" s="1224"/>
      <c r="E248" s="1224"/>
      <c r="F248" s="1224"/>
      <c r="G248" s="1224"/>
      <c r="H248" s="1224"/>
      <c r="I248" s="1222" t="s">
        <v>124</v>
      </c>
      <c r="J248" s="1222"/>
      <c r="K248" s="1146" t="s">
        <v>362</v>
      </c>
      <c r="L248" s="1147"/>
      <c r="M248" s="1148"/>
      <c r="N248" s="240"/>
    </row>
    <row r="249" spans="1:14" ht="25.2" customHeight="1" thickBot="1" x14ac:dyDescent="0.35">
      <c r="A249" s="328" t="s">
        <v>746</v>
      </c>
      <c r="B249" s="327" t="s">
        <v>28</v>
      </c>
      <c r="C249" s="1222" t="s">
        <v>121</v>
      </c>
      <c r="D249" s="1222"/>
      <c r="E249" s="1222" t="s">
        <v>122</v>
      </c>
      <c r="F249" s="1222"/>
      <c r="G249" s="1222" t="s">
        <v>123</v>
      </c>
      <c r="H249" s="1222"/>
      <c r="I249" s="315" t="s">
        <v>98</v>
      </c>
      <c r="J249" s="316" t="s">
        <v>125</v>
      </c>
      <c r="K249" s="1146" t="s">
        <v>338</v>
      </c>
      <c r="L249" s="1147"/>
      <c r="M249" s="1148"/>
      <c r="N249" s="85"/>
    </row>
    <row r="250" spans="1:14" ht="25.2" customHeight="1" thickBot="1" x14ac:dyDescent="0.35">
      <c r="A250" s="269"/>
      <c r="B250" s="43"/>
      <c r="C250" s="1217"/>
      <c r="D250" s="1217"/>
      <c r="E250" s="1217"/>
      <c r="F250" s="1217"/>
      <c r="G250" s="1218"/>
      <c r="H250" s="1218"/>
      <c r="I250" s="309"/>
      <c r="J250" s="310"/>
      <c r="K250" s="1219" t="s">
        <v>206</v>
      </c>
      <c r="L250" s="1220"/>
      <c r="M250" s="1220"/>
      <c r="N250" s="1221"/>
    </row>
    <row r="251" spans="1:14" ht="27.15" customHeight="1" thickBot="1" x14ac:dyDescent="0.35">
      <c r="A251" s="219"/>
      <c r="B251" s="220"/>
      <c r="C251" s="220"/>
      <c r="D251" s="220"/>
      <c r="E251" s="220"/>
      <c r="F251" s="220"/>
      <c r="G251" s="220"/>
      <c r="H251" s="220"/>
      <c r="I251" s="243" t="s">
        <v>751</v>
      </c>
      <c r="J251" s="70"/>
      <c r="K251" s="1134" t="s">
        <v>127</v>
      </c>
      <c r="L251" s="1135"/>
      <c r="M251" s="970"/>
      <c r="N251" s="1138"/>
    </row>
    <row r="252" spans="1:14" ht="25.2" customHeight="1" thickBot="1" x14ac:dyDescent="0.35">
      <c r="A252" s="960" t="s">
        <v>126</v>
      </c>
      <c r="B252" s="961"/>
      <c r="C252" s="921" t="s">
        <v>128</v>
      </c>
      <c r="D252" s="922"/>
      <c r="E252" s="921" t="s">
        <v>363</v>
      </c>
      <c r="F252" s="922"/>
      <c r="G252" s="1216" t="s">
        <v>204</v>
      </c>
      <c r="H252" s="1216"/>
      <c r="I252" s="1216"/>
      <c r="J252" s="1216"/>
      <c r="K252" s="1136"/>
      <c r="L252" s="1137"/>
      <c r="M252" s="972"/>
      <c r="N252" s="1139"/>
    </row>
    <row r="253" spans="1:14" ht="25.2" customHeight="1" thickBot="1" x14ac:dyDescent="0.35">
      <c r="A253" s="1126"/>
      <c r="B253" s="1127"/>
      <c r="C253" s="1128"/>
      <c r="D253" s="1128"/>
      <c r="E253" s="1128"/>
      <c r="F253" s="1128"/>
      <c r="G253" s="1129"/>
      <c r="H253" s="1130"/>
      <c r="I253" s="1130"/>
      <c r="J253" s="1131"/>
      <c r="K253" s="961" t="s">
        <v>198</v>
      </c>
      <c r="L253" s="961"/>
      <c r="M253" s="961" t="s">
        <v>199</v>
      </c>
      <c r="N253" s="1101"/>
    </row>
    <row r="254" spans="1:14" ht="25.2" customHeight="1" thickBot="1" x14ac:dyDescent="0.4">
      <c r="A254" s="1202" t="s">
        <v>364</v>
      </c>
      <c r="B254" s="1203"/>
      <c r="C254" s="1203"/>
      <c r="D254" s="1203"/>
      <c r="E254" s="1203"/>
      <c r="F254" s="1204"/>
      <c r="G254" s="1111" t="s">
        <v>371</v>
      </c>
      <c r="H254" s="1112"/>
      <c r="I254" s="1117"/>
      <c r="J254" s="1118"/>
      <c r="K254" s="27" t="s">
        <v>202</v>
      </c>
      <c r="L254" s="275"/>
      <c r="M254" s="28" t="s">
        <v>202</v>
      </c>
      <c r="N254" s="277"/>
    </row>
    <row r="255" spans="1:14" ht="25.2" customHeight="1" thickBot="1" x14ac:dyDescent="0.35">
      <c r="A255" s="1205"/>
      <c r="B255" s="1206"/>
      <c r="C255" s="1206"/>
      <c r="D255" s="1206"/>
      <c r="E255" s="1206"/>
      <c r="F255" s="1207"/>
      <c r="G255" s="1113"/>
      <c r="H255" s="1114"/>
      <c r="I255" s="1119"/>
      <c r="J255" s="1120"/>
      <c r="K255" s="25" t="s">
        <v>200</v>
      </c>
      <c r="L255" s="276"/>
      <c r="M255" s="26" t="s">
        <v>200</v>
      </c>
      <c r="N255" s="278"/>
    </row>
    <row r="256" spans="1:14" ht="24.6" customHeight="1" thickBot="1" x14ac:dyDescent="0.35">
      <c r="A256" s="1208"/>
      <c r="B256" s="1209"/>
      <c r="C256" s="1209"/>
      <c r="D256" s="1209"/>
      <c r="E256" s="1209"/>
      <c r="F256" s="1210"/>
      <c r="G256" s="1115"/>
      <c r="H256" s="1116"/>
      <c r="I256" s="1121"/>
      <c r="J256" s="1122"/>
      <c r="K256" s="25" t="s">
        <v>201</v>
      </c>
      <c r="L256" s="276"/>
      <c r="M256" s="26" t="s">
        <v>203</v>
      </c>
      <c r="N256" s="278"/>
    </row>
    <row r="257" spans="1:14" ht="25.2" customHeight="1" thickBot="1" x14ac:dyDescent="0.35">
      <c r="A257" s="1211" t="s">
        <v>195</v>
      </c>
      <c r="B257" s="984"/>
      <c r="C257" s="984"/>
      <c r="D257" s="984"/>
      <c r="E257" s="984"/>
      <c r="F257" s="984"/>
      <c r="G257" s="984"/>
      <c r="H257" s="984"/>
      <c r="I257" s="984"/>
      <c r="J257" s="1212"/>
      <c r="K257" s="1213" t="s">
        <v>86</v>
      </c>
      <c r="L257" s="1214"/>
      <c r="M257" s="1213"/>
      <c r="N257" s="1215"/>
    </row>
    <row r="258" spans="1:14" ht="25.2" customHeight="1" thickBot="1" x14ac:dyDescent="0.35">
      <c r="A258" s="923" t="s">
        <v>130</v>
      </c>
      <c r="B258" s="922"/>
      <c r="C258" s="921" t="s">
        <v>244</v>
      </c>
      <c r="D258" s="922"/>
      <c r="E258" s="921" t="s">
        <v>129</v>
      </c>
      <c r="F258" s="924"/>
      <c r="G258" s="924"/>
      <c r="H258" s="924"/>
      <c r="I258" s="922"/>
      <c r="J258" s="239" t="s">
        <v>338</v>
      </c>
      <c r="K258" s="1016"/>
      <c r="L258" s="1017"/>
      <c r="M258" s="1017"/>
      <c r="N258" s="1018"/>
    </row>
    <row r="259" spans="1:14" ht="25.2" customHeight="1" x14ac:dyDescent="0.3">
      <c r="A259" s="903"/>
      <c r="B259" s="967"/>
      <c r="C259" s="966"/>
      <c r="D259" s="967"/>
      <c r="E259" s="970"/>
      <c r="F259" s="1081"/>
      <c r="G259" s="1081"/>
      <c r="H259" s="1081"/>
      <c r="I259" s="1006"/>
      <c r="J259" s="1061"/>
      <c r="K259" s="1019"/>
      <c r="L259" s="1020"/>
      <c r="M259" s="1020"/>
      <c r="N259" s="1021"/>
    </row>
    <row r="260" spans="1:14" ht="25.2" customHeight="1" thickBot="1" x14ac:dyDescent="0.35">
      <c r="A260" s="1094"/>
      <c r="B260" s="969"/>
      <c r="C260" s="968"/>
      <c r="D260" s="969"/>
      <c r="E260" s="972"/>
      <c r="F260" s="1095"/>
      <c r="G260" s="1095"/>
      <c r="H260" s="1095"/>
      <c r="I260" s="1096"/>
      <c r="J260" s="1062"/>
      <c r="K260" s="1019"/>
      <c r="L260" s="1020"/>
      <c r="M260" s="1020"/>
      <c r="N260" s="1021"/>
    </row>
    <row r="261" spans="1:14" ht="25.2" customHeight="1" thickBot="1" x14ac:dyDescent="0.4">
      <c r="A261" s="328" t="s">
        <v>746</v>
      </c>
      <c r="B261" s="1083" t="s">
        <v>265</v>
      </c>
      <c r="C261" s="1084"/>
      <c r="D261" s="1198"/>
      <c r="E261" s="1199"/>
      <c r="F261" s="103" t="s">
        <v>245</v>
      </c>
      <c r="G261" s="1127"/>
      <c r="H261" s="1127"/>
      <c r="I261" s="1127"/>
      <c r="J261" s="1062"/>
      <c r="K261" s="1019"/>
      <c r="L261" s="1020"/>
      <c r="M261" s="1020"/>
      <c r="N261" s="1021"/>
    </row>
    <row r="262" spans="1:14" ht="25.2" customHeight="1" thickBot="1" x14ac:dyDescent="0.4">
      <c r="A262" s="962"/>
      <c r="B262" s="1054"/>
      <c r="C262" s="1055"/>
      <c r="D262" s="1200"/>
      <c r="E262" s="1201"/>
      <c r="F262" s="103" t="s">
        <v>200</v>
      </c>
      <c r="G262" s="1091"/>
      <c r="H262" s="1091"/>
      <c r="I262" s="1091"/>
      <c r="J262" s="1062"/>
      <c r="K262" s="1019"/>
      <c r="L262" s="1020"/>
      <c r="M262" s="1020"/>
      <c r="N262" s="1021"/>
    </row>
    <row r="263" spans="1:14" ht="25.2" customHeight="1" thickBot="1" x14ac:dyDescent="0.4">
      <c r="A263" s="963"/>
      <c r="B263" s="1056"/>
      <c r="C263" s="1057"/>
      <c r="D263" s="1200"/>
      <c r="E263" s="1201"/>
      <c r="F263" s="103" t="s">
        <v>201</v>
      </c>
      <c r="G263" s="1091"/>
      <c r="H263" s="1091"/>
      <c r="I263" s="1091"/>
      <c r="J263" s="1063"/>
      <c r="K263" s="1019"/>
      <c r="L263" s="1020"/>
      <c r="M263" s="1020"/>
      <c r="N263" s="1021"/>
    </row>
    <row r="264" spans="1:14" ht="25.2" customHeight="1" thickBot="1" x14ac:dyDescent="0.35">
      <c r="A264" s="1179"/>
      <c r="B264" s="1180"/>
      <c r="C264" s="1180"/>
      <c r="D264" s="1180"/>
      <c r="E264" s="1180"/>
      <c r="F264" s="1180"/>
      <c r="G264" s="1180"/>
      <c r="H264" s="1180"/>
      <c r="I264" s="1180"/>
      <c r="J264" s="1171"/>
      <c r="K264" s="1020"/>
      <c r="L264" s="1020"/>
      <c r="M264" s="1020"/>
      <c r="N264" s="1021"/>
    </row>
    <row r="265" spans="1:14" ht="25.2" customHeight="1" thickBot="1" x14ac:dyDescent="0.5">
      <c r="A265" s="1187" t="s">
        <v>196</v>
      </c>
      <c r="B265" s="1188"/>
      <c r="C265" s="1188"/>
      <c r="D265" s="1188"/>
      <c r="E265" s="1188"/>
      <c r="F265" s="1188"/>
      <c r="G265" s="1188"/>
      <c r="H265" s="1188"/>
      <c r="I265" s="1188"/>
      <c r="J265" s="1189"/>
      <c r="K265" s="1019"/>
      <c r="L265" s="1020"/>
      <c r="M265" s="1020"/>
      <c r="N265" s="1021"/>
    </row>
    <row r="266" spans="1:14" ht="25.2" customHeight="1" thickBot="1" x14ac:dyDescent="0.35">
      <c r="A266" s="1069" t="s">
        <v>131</v>
      </c>
      <c r="B266" s="1070"/>
      <c r="C266" s="1031"/>
      <c r="D266" s="1075" t="s">
        <v>197</v>
      </c>
      <c r="E266" s="1166"/>
      <c r="F266" s="1079" t="s">
        <v>127</v>
      </c>
      <c r="G266" s="970"/>
      <c r="H266" s="1081"/>
      <c r="I266" s="1006"/>
      <c r="J266" s="239" t="s">
        <v>338</v>
      </c>
      <c r="K266" s="1019"/>
      <c r="L266" s="1020"/>
      <c r="M266" s="1020"/>
      <c r="N266" s="1021"/>
    </row>
    <row r="267" spans="1:14" ht="25.2" customHeight="1" thickBot="1" x14ac:dyDescent="0.35">
      <c r="A267" s="1071"/>
      <c r="B267" s="1072"/>
      <c r="C267" s="1032"/>
      <c r="D267" s="1076"/>
      <c r="E267" s="1167"/>
      <c r="F267" s="1080"/>
      <c r="G267" s="972"/>
      <c r="H267" s="1082"/>
      <c r="I267" s="1007"/>
      <c r="J267" s="1061"/>
      <c r="K267" s="1019"/>
      <c r="L267" s="1020"/>
      <c r="M267" s="1020"/>
      <c r="N267" s="1021"/>
    </row>
    <row r="268" spans="1:14" ht="25.2" customHeight="1" thickBot="1" x14ac:dyDescent="0.4">
      <c r="A268" s="328" t="s">
        <v>746</v>
      </c>
      <c r="B268" s="1083" t="s">
        <v>265</v>
      </c>
      <c r="C268" s="1084"/>
      <c r="D268" s="1168"/>
      <c r="E268" s="1169"/>
      <c r="F268" s="82" t="s">
        <v>245</v>
      </c>
      <c r="G268" s="1049"/>
      <c r="H268" s="1050"/>
      <c r="I268" s="1051"/>
      <c r="J268" s="1062"/>
      <c r="K268" s="1019"/>
      <c r="L268" s="1020"/>
      <c r="M268" s="1020"/>
      <c r="N268" s="1021"/>
    </row>
    <row r="269" spans="1:14" ht="25.2" customHeight="1" thickBot="1" x14ac:dyDescent="0.4">
      <c r="A269" s="962"/>
      <c r="B269" s="1054"/>
      <c r="C269" s="1055"/>
      <c r="D269" s="1170"/>
      <c r="E269" s="1171"/>
      <c r="F269" s="82" t="s">
        <v>200</v>
      </c>
      <c r="G269" s="1181"/>
      <c r="H269" s="1182"/>
      <c r="I269" s="1183"/>
      <c r="J269" s="1062"/>
      <c r="K269" s="1019"/>
      <c r="L269" s="1020"/>
      <c r="M269" s="1020"/>
      <c r="N269" s="1021"/>
    </row>
    <row r="270" spans="1:14" ht="25.2" customHeight="1" thickBot="1" x14ac:dyDescent="0.4">
      <c r="A270" s="963"/>
      <c r="B270" s="1056"/>
      <c r="C270" s="1057"/>
      <c r="D270" s="1170"/>
      <c r="E270" s="1171"/>
      <c r="F270" s="103" t="s">
        <v>203</v>
      </c>
      <c r="G270" s="1184"/>
      <c r="H270" s="1185"/>
      <c r="I270" s="1186"/>
      <c r="J270" s="1063"/>
      <c r="K270" s="1019"/>
      <c r="L270" s="1020"/>
      <c r="M270" s="1020"/>
      <c r="N270" s="1021"/>
    </row>
    <row r="271" spans="1:14" ht="25.2" customHeight="1" thickBot="1" x14ac:dyDescent="0.35">
      <c r="A271" s="1176"/>
      <c r="B271" s="1177"/>
      <c r="C271" s="1177"/>
      <c r="D271" s="1177"/>
      <c r="E271" s="1177"/>
      <c r="F271" s="1177"/>
      <c r="G271" s="1177"/>
      <c r="H271" s="1177"/>
      <c r="I271" s="1177"/>
      <c r="J271" s="1178"/>
      <c r="K271" s="1019"/>
      <c r="L271" s="1020"/>
      <c r="M271" s="1020"/>
      <c r="N271" s="1021"/>
    </row>
    <row r="272" spans="1:14" ht="18.75" customHeight="1" thickBot="1" x14ac:dyDescent="0.45">
      <c r="A272" s="1162" t="s">
        <v>229</v>
      </c>
      <c r="B272" s="1163"/>
      <c r="C272" s="1163"/>
      <c r="D272" s="1163"/>
      <c r="E272" s="1163"/>
      <c r="F272" s="1164"/>
      <c r="G272" s="1164"/>
      <c r="H272" s="1164"/>
      <c r="I272" s="1164"/>
      <c r="J272" s="1165"/>
      <c r="K272" s="1019"/>
      <c r="L272" s="1020"/>
      <c r="M272" s="1020"/>
      <c r="N272" s="1021"/>
    </row>
    <row r="273" spans="1:14" ht="25.2" customHeight="1" thickBot="1" x14ac:dyDescent="0.35">
      <c r="A273" s="923" t="s">
        <v>111</v>
      </c>
      <c r="B273" s="922"/>
      <c r="C273" s="921" t="s">
        <v>121</v>
      </c>
      <c r="D273" s="922"/>
      <c r="E273" s="921" t="s">
        <v>122</v>
      </c>
      <c r="F273" s="922"/>
      <c r="G273" s="921" t="s">
        <v>123</v>
      </c>
      <c r="H273" s="922"/>
      <c r="I273" s="921" t="s">
        <v>28</v>
      </c>
      <c r="J273" s="922"/>
      <c r="K273" s="1019"/>
      <c r="L273" s="1020"/>
      <c r="M273" s="1020"/>
      <c r="N273" s="1021"/>
    </row>
    <row r="274" spans="1:14" ht="18.75" customHeight="1" x14ac:dyDescent="0.3">
      <c r="A274" s="1025"/>
      <c r="B274" s="1026"/>
      <c r="C274" s="1026"/>
      <c r="D274" s="1026"/>
      <c r="E274" s="1026"/>
      <c r="F274" s="1026"/>
      <c r="G274" s="1029"/>
      <c r="H274" s="1029"/>
      <c r="I274" s="1031"/>
      <c r="J274" s="1031"/>
      <c r="K274" s="1019"/>
      <c r="L274" s="1020"/>
      <c r="M274" s="1020"/>
      <c r="N274" s="1021"/>
    </row>
    <row r="275" spans="1:14" ht="17.25" customHeight="1" thickBot="1" x14ac:dyDescent="0.35">
      <c r="A275" s="1027"/>
      <c r="B275" s="1028"/>
      <c r="C275" s="1028"/>
      <c r="D275" s="1028"/>
      <c r="E275" s="1028"/>
      <c r="F275" s="1028"/>
      <c r="G275" s="1030"/>
      <c r="H275" s="1030"/>
      <c r="I275" s="1032"/>
      <c r="J275" s="1032"/>
      <c r="K275" s="1019"/>
      <c r="L275" s="1020"/>
      <c r="M275" s="1020"/>
      <c r="N275" s="1021"/>
    </row>
    <row r="276" spans="1:14" ht="20.399999999999999" customHeight="1" thickBot="1" x14ac:dyDescent="0.35">
      <c r="A276" s="1190"/>
      <c r="B276" s="1191"/>
      <c r="C276" s="1191"/>
      <c r="D276" s="1191"/>
      <c r="E276" s="1192"/>
      <c r="F276" s="1195" t="s">
        <v>206</v>
      </c>
      <c r="G276" s="1196"/>
      <c r="H276" s="1197"/>
      <c r="I276" s="1197"/>
      <c r="J276" s="1197"/>
      <c r="K276" s="1019"/>
      <c r="L276" s="1020"/>
      <c r="M276" s="1020"/>
      <c r="N276" s="1021"/>
    </row>
    <row r="277" spans="1:14" ht="37.5" customHeight="1" thickBot="1" x14ac:dyDescent="0.35">
      <c r="A277" s="1190"/>
      <c r="B277" s="1191"/>
      <c r="C277" s="1191"/>
      <c r="D277" s="1191"/>
      <c r="E277" s="1191"/>
      <c r="F277" s="1041" t="s">
        <v>817</v>
      </c>
      <c r="G277" s="1042"/>
      <c r="H277" s="1044"/>
      <c r="I277" s="1044"/>
      <c r="J277" s="1044"/>
      <c r="K277" s="1019"/>
      <c r="L277" s="1020"/>
      <c r="M277" s="1020"/>
      <c r="N277" s="1021"/>
    </row>
    <row r="278" spans="1:14" ht="30" customHeight="1" thickBot="1" x14ac:dyDescent="0.35">
      <c r="A278" s="1190"/>
      <c r="B278" s="1191"/>
      <c r="C278" s="1191"/>
      <c r="D278" s="1191"/>
      <c r="E278" s="1191"/>
      <c r="F278" s="1160" t="s">
        <v>97</v>
      </c>
      <c r="G278" s="1161"/>
      <c r="H278" s="1043"/>
      <c r="I278" s="1043"/>
      <c r="J278" s="1172"/>
      <c r="K278" s="1019"/>
      <c r="L278" s="1020"/>
      <c r="M278" s="1020"/>
      <c r="N278" s="1021"/>
    </row>
    <row r="279" spans="1:14" ht="25.2" customHeight="1" thickBot="1" x14ac:dyDescent="0.35">
      <c r="A279" s="1190"/>
      <c r="B279" s="1191"/>
      <c r="C279" s="1191"/>
      <c r="D279" s="1191"/>
      <c r="E279" s="1191"/>
      <c r="F279" s="961" t="s">
        <v>198</v>
      </c>
      <c r="G279" s="961"/>
      <c r="H279" s="961" t="s">
        <v>207</v>
      </c>
      <c r="I279" s="961"/>
      <c r="J279" s="1173"/>
      <c r="K279" s="1019"/>
      <c r="L279" s="1020"/>
      <c r="M279" s="1020"/>
      <c r="N279" s="1021"/>
    </row>
    <row r="280" spans="1:14" ht="34.950000000000003" customHeight="1" thickBot="1" x14ac:dyDescent="0.35">
      <c r="A280" s="1190"/>
      <c r="B280" s="1191"/>
      <c r="C280" s="1191"/>
      <c r="D280" s="1191"/>
      <c r="E280" s="1191"/>
      <c r="F280" s="107" t="s">
        <v>202</v>
      </c>
      <c r="G280" s="271"/>
      <c r="H280" s="202" t="s">
        <v>202</v>
      </c>
      <c r="I280" s="272"/>
      <c r="J280" s="1174"/>
      <c r="K280" s="1019"/>
      <c r="L280" s="1020"/>
      <c r="M280" s="1020"/>
      <c r="N280" s="1021"/>
    </row>
    <row r="281" spans="1:14" ht="25.2" customHeight="1" thickBot="1" x14ac:dyDescent="0.35">
      <c r="A281" s="1190"/>
      <c r="B281" s="1191"/>
      <c r="C281" s="1191"/>
      <c r="D281" s="1191"/>
      <c r="E281" s="1191"/>
      <c r="F281" s="104" t="s">
        <v>200</v>
      </c>
      <c r="G281" s="66"/>
      <c r="H281" s="106" t="s">
        <v>200</v>
      </c>
      <c r="I281" s="68"/>
      <c r="J281" s="1174"/>
      <c r="K281" s="1019"/>
      <c r="L281" s="1020"/>
      <c r="M281" s="1020"/>
      <c r="N281" s="1021"/>
    </row>
    <row r="282" spans="1:14" ht="25.2" customHeight="1" thickBot="1" x14ac:dyDescent="0.35">
      <c r="A282" s="1193"/>
      <c r="B282" s="1194"/>
      <c r="C282" s="1194"/>
      <c r="D282" s="1194"/>
      <c r="E282" s="1194"/>
      <c r="F282" s="105" t="s">
        <v>201</v>
      </c>
      <c r="G282" s="67"/>
      <c r="H282" s="469" t="s">
        <v>203</v>
      </c>
      <c r="I282" s="69"/>
      <c r="J282" s="1175"/>
      <c r="K282" s="1022"/>
      <c r="L282" s="1023"/>
      <c r="M282" s="1023"/>
      <c r="N282" s="1024"/>
    </row>
    <row r="283" spans="1:14" ht="30" customHeight="1" thickTop="1" x14ac:dyDescent="0.3">
      <c r="A283" s="1151" t="s">
        <v>802</v>
      </c>
      <c r="B283" s="1152"/>
      <c r="C283" s="1152"/>
      <c r="D283" s="1152"/>
      <c r="E283" s="1152"/>
      <c r="F283" s="1152"/>
      <c r="G283" s="1152"/>
      <c r="H283" s="1152"/>
      <c r="I283" s="1152"/>
      <c r="J283" s="1152"/>
      <c r="K283" s="1152"/>
      <c r="L283" s="1152"/>
      <c r="M283" s="1152"/>
      <c r="N283" s="1153"/>
    </row>
    <row r="284" spans="1:14" ht="25.2" customHeight="1" thickBot="1" x14ac:dyDescent="0.35">
      <c r="A284" s="1154"/>
      <c r="B284" s="1155"/>
      <c r="C284" s="1155"/>
      <c r="D284" s="1155"/>
      <c r="E284" s="1155"/>
      <c r="F284" s="1155"/>
      <c r="G284" s="1155"/>
      <c r="H284" s="1155"/>
      <c r="I284" s="1155"/>
      <c r="J284" s="1155"/>
      <c r="K284" s="1155"/>
      <c r="L284" s="1155"/>
      <c r="M284" s="1155"/>
      <c r="N284" s="1156"/>
    </row>
    <row r="285" spans="1:14" ht="34.950000000000003" customHeight="1" thickBot="1" x14ac:dyDescent="0.35">
      <c r="A285" s="383" t="s">
        <v>113</v>
      </c>
      <c r="B285" s="79" t="s">
        <v>116</v>
      </c>
      <c r="C285" s="400" t="s">
        <v>114</v>
      </c>
      <c r="D285" s="381" t="s">
        <v>97</v>
      </c>
      <c r="E285" s="79" t="s">
        <v>117</v>
      </c>
      <c r="F285" s="381" t="s">
        <v>48</v>
      </c>
      <c r="G285" s="961" t="s">
        <v>118</v>
      </c>
      <c r="H285" s="961"/>
      <c r="I285" s="961" t="s">
        <v>47</v>
      </c>
      <c r="J285" s="961"/>
      <c r="K285" s="961" t="s">
        <v>119</v>
      </c>
      <c r="L285" s="961"/>
      <c r="M285" s="381" t="s">
        <v>205</v>
      </c>
      <c r="N285" s="81" t="s">
        <v>115</v>
      </c>
    </row>
    <row r="286" spans="1:14" ht="30.15" customHeight="1" thickBot="1" x14ac:dyDescent="0.35">
      <c r="A286" s="385"/>
      <c r="B286" s="63"/>
      <c r="C286" s="382"/>
      <c r="D286" s="398"/>
      <c r="E286" s="375"/>
      <c r="F286" s="64"/>
      <c r="G286" s="1032"/>
      <c r="H286" s="1032"/>
      <c r="I286" s="1074"/>
      <c r="J286" s="1074"/>
      <c r="K286" s="1074"/>
      <c r="L286" s="1074"/>
      <c r="M286" s="65"/>
      <c r="N286" s="331"/>
    </row>
    <row r="287" spans="1:14" ht="25.2" customHeight="1" thickBot="1" x14ac:dyDescent="0.55000000000000004">
      <c r="A287" s="1157" t="s">
        <v>194</v>
      </c>
      <c r="B287" s="1158"/>
      <c r="C287" s="1158"/>
      <c r="D287" s="1158"/>
      <c r="E287" s="1158"/>
      <c r="F287" s="1158"/>
      <c r="G287" s="1158"/>
      <c r="H287" s="1159"/>
      <c r="I287" s="1149" t="s">
        <v>124</v>
      </c>
      <c r="J287" s="1150"/>
      <c r="K287" s="1146" t="s">
        <v>362</v>
      </c>
      <c r="L287" s="1147"/>
      <c r="M287" s="1148"/>
      <c r="N287" s="227"/>
    </row>
    <row r="288" spans="1:14" ht="25.2" customHeight="1" thickBot="1" x14ac:dyDescent="0.35">
      <c r="A288" s="383" t="s">
        <v>746</v>
      </c>
      <c r="B288" s="108" t="s">
        <v>28</v>
      </c>
      <c r="C288" s="1149" t="s">
        <v>121</v>
      </c>
      <c r="D288" s="1150"/>
      <c r="E288" s="1149" t="s">
        <v>122</v>
      </c>
      <c r="F288" s="1150"/>
      <c r="G288" s="1149" t="s">
        <v>123</v>
      </c>
      <c r="H288" s="1150"/>
      <c r="I288" s="273" t="s">
        <v>98</v>
      </c>
      <c r="J288" s="274" t="s">
        <v>125</v>
      </c>
      <c r="K288" s="1146" t="s">
        <v>338</v>
      </c>
      <c r="L288" s="1147"/>
      <c r="M288" s="1148"/>
      <c r="N288" s="85"/>
    </row>
    <row r="289" spans="1:14" ht="25.2" customHeight="1" thickBot="1" x14ac:dyDescent="0.35">
      <c r="A289" s="385"/>
      <c r="B289" s="376"/>
      <c r="C289" s="1132"/>
      <c r="D289" s="1132"/>
      <c r="E289" s="1132"/>
      <c r="F289" s="1132"/>
      <c r="G289" s="1133"/>
      <c r="H289" s="1133"/>
      <c r="I289" s="309"/>
      <c r="J289" s="310"/>
      <c r="K289" s="1144" t="s">
        <v>206</v>
      </c>
      <c r="L289" s="1144"/>
      <c r="M289" s="1144"/>
      <c r="N289" s="1145"/>
    </row>
    <row r="290" spans="1:14" ht="27.15" customHeight="1" thickBot="1" x14ac:dyDescent="0.35">
      <c r="A290" s="1092"/>
      <c r="B290" s="1093"/>
      <c r="C290" s="1093"/>
      <c r="D290" s="1093"/>
      <c r="E290" s="1093"/>
      <c r="F290" s="1093"/>
      <c r="G290" s="1093"/>
      <c r="H290" s="1088"/>
      <c r="I290" s="318" t="s">
        <v>750</v>
      </c>
      <c r="J290" s="43"/>
      <c r="K290" s="1134" t="s">
        <v>127</v>
      </c>
      <c r="L290" s="1135"/>
      <c r="M290" s="970"/>
      <c r="N290" s="1138"/>
    </row>
    <row r="291" spans="1:14" ht="25.2" customHeight="1" thickBot="1" x14ac:dyDescent="0.45">
      <c r="A291" s="1140" t="s">
        <v>126</v>
      </c>
      <c r="B291" s="1141"/>
      <c r="C291" s="1142" t="s">
        <v>128</v>
      </c>
      <c r="D291" s="1143"/>
      <c r="E291" s="1142" t="s">
        <v>363</v>
      </c>
      <c r="F291" s="1143"/>
      <c r="G291" s="1125" t="s">
        <v>204</v>
      </c>
      <c r="H291" s="1125"/>
      <c r="I291" s="1125"/>
      <c r="J291" s="1125"/>
      <c r="K291" s="1136"/>
      <c r="L291" s="1137"/>
      <c r="M291" s="972"/>
      <c r="N291" s="1139"/>
    </row>
    <row r="292" spans="1:14" ht="25.2" customHeight="1" thickBot="1" x14ac:dyDescent="0.35">
      <c r="A292" s="1126"/>
      <c r="B292" s="1127"/>
      <c r="C292" s="1128"/>
      <c r="D292" s="1128"/>
      <c r="E292" s="1128"/>
      <c r="F292" s="1128"/>
      <c r="G292" s="1129"/>
      <c r="H292" s="1130"/>
      <c r="I292" s="1130"/>
      <c r="J292" s="1131"/>
      <c r="K292" s="961" t="s">
        <v>198</v>
      </c>
      <c r="L292" s="961"/>
      <c r="M292" s="961" t="s">
        <v>199</v>
      </c>
      <c r="N292" s="1101"/>
    </row>
    <row r="293" spans="1:14" ht="25.2" customHeight="1" thickBot="1" x14ac:dyDescent="0.4">
      <c r="A293" s="1102" t="s">
        <v>364</v>
      </c>
      <c r="B293" s="1103"/>
      <c r="C293" s="1103"/>
      <c r="D293" s="1103"/>
      <c r="E293" s="1103"/>
      <c r="F293" s="1104"/>
      <c r="G293" s="1111" t="s">
        <v>371</v>
      </c>
      <c r="H293" s="1112"/>
      <c r="I293" s="1117"/>
      <c r="J293" s="1118"/>
      <c r="K293" s="27" t="s">
        <v>202</v>
      </c>
      <c r="L293" s="279"/>
      <c r="M293" s="28" t="s">
        <v>202</v>
      </c>
      <c r="N293" s="351"/>
    </row>
    <row r="294" spans="1:14" ht="25.2" customHeight="1" thickBot="1" x14ac:dyDescent="0.35">
      <c r="A294" s="1105"/>
      <c r="B294" s="1106"/>
      <c r="C294" s="1106"/>
      <c r="D294" s="1106"/>
      <c r="E294" s="1106"/>
      <c r="F294" s="1107"/>
      <c r="G294" s="1113"/>
      <c r="H294" s="1114"/>
      <c r="I294" s="1119"/>
      <c r="J294" s="1120"/>
      <c r="K294" s="25" t="s">
        <v>200</v>
      </c>
      <c r="L294" s="280"/>
      <c r="M294" s="26" t="s">
        <v>200</v>
      </c>
      <c r="N294" s="352"/>
    </row>
    <row r="295" spans="1:14" ht="25.2" customHeight="1" thickBot="1" x14ac:dyDescent="0.35">
      <c r="A295" s="1108"/>
      <c r="B295" s="1109"/>
      <c r="C295" s="1109"/>
      <c r="D295" s="1109"/>
      <c r="E295" s="1109"/>
      <c r="F295" s="1110"/>
      <c r="G295" s="1115"/>
      <c r="H295" s="1116"/>
      <c r="I295" s="1121"/>
      <c r="J295" s="1122"/>
      <c r="K295" s="25" t="s">
        <v>201</v>
      </c>
      <c r="L295" s="280"/>
      <c r="M295" s="26" t="s">
        <v>203</v>
      </c>
      <c r="N295" s="352"/>
    </row>
    <row r="296" spans="1:14" ht="25.2" customHeight="1" thickBot="1" x14ac:dyDescent="0.35">
      <c r="A296" s="1067" t="s">
        <v>195</v>
      </c>
      <c r="B296" s="879"/>
      <c r="C296" s="879"/>
      <c r="D296" s="879"/>
      <c r="E296" s="879"/>
      <c r="F296" s="879"/>
      <c r="G296" s="879"/>
      <c r="H296" s="879"/>
      <c r="I296" s="879"/>
      <c r="J296" s="1068"/>
      <c r="K296" s="1123" t="s">
        <v>86</v>
      </c>
      <c r="L296" s="1123"/>
      <c r="M296" s="1123"/>
      <c r="N296" s="1124"/>
    </row>
    <row r="297" spans="1:14" ht="25.2" customHeight="1" thickBot="1" x14ac:dyDescent="0.35">
      <c r="A297" s="923" t="s">
        <v>130</v>
      </c>
      <c r="B297" s="922"/>
      <c r="C297" s="921" t="s">
        <v>244</v>
      </c>
      <c r="D297" s="922"/>
      <c r="E297" s="921" t="s">
        <v>129</v>
      </c>
      <c r="F297" s="924"/>
      <c r="G297" s="924"/>
      <c r="H297" s="924"/>
      <c r="I297" s="922"/>
      <c r="J297" s="239" t="s">
        <v>338</v>
      </c>
      <c r="K297" s="1016"/>
      <c r="L297" s="1017"/>
      <c r="M297" s="1017"/>
      <c r="N297" s="1018"/>
    </row>
    <row r="298" spans="1:14" ht="25.2" customHeight="1" x14ac:dyDescent="0.3">
      <c r="A298" s="903"/>
      <c r="B298" s="967"/>
      <c r="C298" s="966"/>
      <c r="D298" s="967"/>
      <c r="E298" s="970"/>
      <c r="F298" s="1081"/>
      <c r="G298" s="1081"/>
      <c r="H298" s="1081"/>
      <c r="I298" s="1006"/>
      <c r="J298" s="1061"/>
      <c r="K298" s="1019"/>
      <c r="L298" s="1020"/>
      <c r="M298" s="1020"/>
      <c r="N298" s="1021"/>
    </row>
    <row r="299" spans="1:14" ht="25.2" customHeight="1" thickBot="1" x14ac:dyDescent="0.35">
      <c r="A299" s="1094"/>
      <c r="B299" s="969"/>
      <c r="C299" s="968"/>
      <c r="D299" s="969"/>
      <c r="E299" s="972"/>
      <c r="F299" s="1095"/>
      <c r="G299" s="1095"/>
      <c r="H299" s="1095"/>
      <c r="I299" s="1096"/>
      <c r="J299" s="1062"/>
      <c r="K299" s="1019"/>
      <c r="L299" s="1020"/>
      <c r="M299" s="1020"/>
      <c r="N299" s="1021"/>
    </row>
    <row r="300" spans="1:14" ht="25.2" customHeight="1" thickBot="1" x14ac:dyDescent="0.4">
      <c r="A300" s="383" t="s">
        <v>746</v>
      </c>
      <c r="B300" s="1083" t="s">
        <v>265</v>
      </c>
      <c r="C300" s="1084"/>
      <c r="D300" s="1097"/>
      <c r="E300" s="1098"/>
      <c r="F300" s="103" t="s">
        <v>245</v>
      </c>
      <c r="G300" s="1089"/>
      <c r="H300" s="1089"/>
      <c r="I300" s="1089"/>
      <c r="J300" s="1062"/>
      <c r="K300" s="1019"/>
      <c r="L300" s="1020"/>
      <c r="M300" s="1020"/>
      <c r="N300" s="1021"/>
    </row>
    <row r="301" spans="1:14" ht="25.2" customHeight="1" thickBot="1" x14ac:dyDescent="0.4">
      <c r="A301" s="1052"/>
      <c r="B301" s="1054"/>
      <c r="C301" s="1055"/>
      <c r="D301" s="1099"/>
      <c r="E301" s="1100"/>
      <c r="F301" s="103" t="s">
        <v>200</v>
      </c>
      <c r="G301" s="1090"/>
      <c r="H301" s="1090"/>
      <c r="I301" s="1090"/>
      <c r="J301" s="1062"/>
      <c r="K301" s="1019"/>
      <c r="L301" s="1020"/>
      <c r="M301" s="1020"/>
      <c r="N301" s="1021"/>
    </row>
    <row r="302" spans="1:14" ht="25.2" customHeight="1" thickBot="1" x14ac:dyDescent="0.4">
      <c r="A302" s="1053"/>
      <c r="B302" s="1056"/>
      <c r="C302" s="1057"/>
      <c r="D302" s="1099"/>
      <c r="E302" s="1100"/>
      <c r="F302" s="103" t="s">
        <v>201</v>
      </c>
      <c r="G302" s="1091"/>
      <c r="H302" s="1091"/>
      <c r="I302" s="1091"/>
      <c r="J302" s="1063"/>
      <c r="K302" s="1019"/>
      <c r="L302" s="1020"/>
      <c r="M302" s="1020"/>
      <c r="N302" s="1021"/>
    </row>
    <row r="303" spans="1:14" ht="25.2" customHeight="1" thickBot="1" x14ac:dyDescent="0.35">
      <c r="A303" s="1092"/>
      <c r="B303" s="1093"/>
      <c r="C303" s="1093"/>
      <c r="D303" s="1093"/>
      <c r="E303" s="1093"/>
      <c r="F303" s="1093"/>
      <c r="G303" s="1093"/>
      <c r="H303" s="1093"/>
      <c r="I303" s="1093"/>
      <c r="J303" s="1088"/>
      <c r="K303" s="1020"/>
      <c r="L303" s="1020"/>
      <c r="M303" s="1020"/>
      <c r="N303" s="1021"/>
    </row>
    <row r="304" spans="1:14" ht="25.2" customHeight="1" thickBot="1" x14ac:dyDescent="0.35">
      <c r="A304" s="1067" t="s">
        <v>196</v>
      </c>
      <c r="B304" s="879"/>
      <c r="C304" s="879"/>
      <c r="D304" s="879"/>
      <c r="E304" s="879"/>
      <c r="F304" s="879"/>
      <c r="G304" s="879"/>
      <c r="H304" s="879"/>
      <c r="I304" s="879"/>
      <c r="J304" s="1068"/>
      <c r="K304" s="1019"/>
      <c r="L304" s="1020"/>
      <c r="M304" s="1020"/>
      <c r="N304" s="1021"/>
    </row>
    <row r="305" spans="1:14" ht="25.2" customHeight="1" thickBot="1" x14ac:dyDescent="0.35">
      <c r="A305" s="1069" t="s">
        <v>131</v>
      </c>
      <c r="B305" s="1070"/>
      <c r="C305" s="1073"/>
      <c r="D305" s="1075" t="s">
        <v>197</v>
      </c>
      <c r="E305" s="1077"/>
      <c r="F305" s="1079" t="s">
        <v>127</v>
      </c>
      <c r="G305" s="970"/>
      <c r="H305" s="1081"/>
      <c r="I305" s="1006"/>
      <c r="J305" s="239" t="s">
        <v>338</v>
      </c>
      <c r="K305" s="1019"/>
      <c r="L305" s="1020"/>
      <c r="M305" s="1020"/>
      <c r="N305" s="1021"/>
    </row>
    <row r="306" spans="1:14" ht="25.2" customHeight="1" thickBot="1" x14ac:dyDescent="0.35">
      <c r="A306" s="1071"/>
      <c r="B306" s="1072"/>
      <c r="C306" s="1074"/>
      <c r="D306" s="1076"/>
      <c r="E306" s="1078"/>
      <c r="F306" s="1080"/>
      <c r="G306" s="972"/>
      <c r="H306" s="1082"/>
      <c r="I306" s="1007"/>
      <c r="J306" s="1061"/>
      <c r="K306" s="1019"/>
      <c r="L306" s="1020"/>
      <c r="M306" s="1020"/>
      <c r="N306" s="1021"/>
    </row>
    <row r="307" spans="1:14" ht="25.2" customHeight="1" thickBot="1" x14ac:dyDescent="0.4">
      <c r="A307" s="383" t="s">
        <v>746</v>
      </c>
      <c r="B307" s="1083" t="s">
        <v>265</v>
      </c>
      <c r="C307" s="1084"/>
      <c r="D307" s="1085"/>
      <c r="E307" s="1086"/>
      <c r="F307" s="82" t="s">
        <v>245</v>
      </c>
      <c r="G307" s="1049"/>
      <c r="H307" s="1050"/>
      <c r="I307" s="1051"/>
      <c r="J307" s="1062"/>
      <c r="K307" s="1019"/>
      <c r="L307" s="1020"/>
      <c r="M307" s="1020"/>
      <c r="N307" s="1021"/>
    </row>
    <row r="308" spans="1:14" ht="25.2" customHeight="1" thickBot="1" x14ac:dyDescent="0.4">
      <c r="A308" s="1052"/>
      <c r="B308" s="1054"/>
      <c r="C308" s="1055"/>
      <c r="D308" s="1087"/>
      <c r="E308" s="1088"/>
      <c r="F308" s="82" t="s">
        <v>200</v>
      </c>
      <c r="G308" s="1058"/>
      <c r="H308" s="1059"/>
      <c r="I308" s="1060"/>
      <c r="J308" s="1062"/>
      <c r="K308" s="1019"/>
      <c r="L308" s="1020"/>
      <c r="M308" s="1020"/>
      <c r="N308" s="1021"/>
    </row>
    <row r="309" spans="1:14" ht="25.2" customHeight="1" thickBot="1" x14ac:dyDescent="0.4">
      <c r="A309" s="1053"/>
      <c r="B309" s="1056"/>
      <c r="C309" s="1057"/>
      <c r="D309" s="1087"/>
      <c r="E309" s="1088"/>
      <c r="F309" s="103" t="s">
        <v>203</v>
      </c>
      <c r="G309" s="1058"/>
      <c r="H309" s="1059"/>
      <c r="I309" s="1060"/>
      <c r="J309" s="1063"/>
      <c r="K309" s="1019"/>
      <c r="L309" s="1020"/>
      <c r="M309" s="1020"/>
      <c r="N309" s="1021"/>
    </row>
    <row r="310" spans="1:14" ht="17.25" customHeight="1" thickBot="1" x14ac:dyDescent="0.35">
      <c r="A310" s="1064"/>
      <c r="B310" s="1065"/>
      <c r="C310" s="1065"/>
      <c r="D310" s="1065"/>
      <c r="E310" s="1065"/>
      <c r="F310" s="1065"/>
      <c r="G310" s="1065"/>
      <c r="H310" s="1065"/>
      <c r="I310" s="1065"/>
      <c r="J310" s="1066"/>
      <c r="K310" s="1019"/>
      <c r="L310" s="1020"/>
      <c r="M310" s="1020"/>
      <c r="N310" s="1021"/>
    </row>
    <row r="311" spans="1:14" ht="25.2" customHeight="1" thickBot="1" x14ac:dyDescent="0.35">
      <c r="A311" s="1045" t="s">
        <v>229</v>
      </c>
      <c r="B311" s="1046"/>
      <c r="C311" s="1046"/>
      <c r="D311" s="1046"/>
      <c r="E311" s="1046"/>
      <c r="F311" s="1047"/>
      <c r="G311" s="1047"/>
      <c r="H311" s="1047"/>
      <c r="I311" s="1047"/>
      <c r="J311" s="1048"/>
      <c r="K311" s="1019"/>
      <c r="L311" s="1020"/>
      <c r="M311" s="1020"/>
      <c r="N311" s="1021"/>
    </row>
    <row r="312" spans="1:14" ht="31.95" customHeight="1" thickBot="1" x14ac:dyDescent="0.35">
      <c r="A312" s="923" t="s">
        <v>111</v>
      </c>
      <c r="B312" s="922"/>
      <c r="C312" s="921" t="s">
        <v>121</v>
      </c>
      <c r="D312" s="922"/>
      <c r="E312" s="921" t="s">
        <v>122</v>
      </c>
      <c r="F312" s="922"/>
      <c r="G312" s="921" t="s">
        <v>123</v>
      </c>
      <c r="H312" s="922"/>
      <c r="I312" s="921" t="s">
        <v>28</v>
      </c>
      <c r="J312" s="922"/>
      <c r="K312" s="1019"/>
      <c r="L312" s="1020"/>
      <c r="M312" s="1020"/>
      <c r="N312" s="1021"/>
    </row>
    <row r="313" spans="1:14" ht="31.95" customHeight="1" x14ac:dyDescent="0.3">
      <c r="A313" s="1025"/>
      <c r="B313" s="1026"/>
      <c r="C313" s="1026"/>
      <c r="D313" s="1026"/>
      <c r="E313" s="1026"/>
      <c r="F313" s="1026"/>
      <c r="G313" s="1029"/>
      <c r="H313" s="1029"/>
      <c r="I313" s="1031"/>
      <c r="J313" s="1031"/>
      <c r="K313" s="1019"/>
      <c r="L313" s="1020"/>
      <c r="M313" s="1020"/>
      <c r="N313" s="1021"/>
    </row>
    <row r="314" spans="1:14" ht="15" thickBot="1" x14ac:dyDescent="0.35">
      <c r="A314" s="1027"/>
      <c r="B314" s="1028"/>
      <c r="C314" s="1028"/>
      <c r="D314" s="1028"/>
      <c r="E314" s="1028"/>
      <c r="F314" s="1028"/>
      <c r="G314" s="1030"/>
      <c r="H314" s="1030"/>
      <c r="I314" s="1032"/>
      <c r="J314" s="1032"/>
      <c r="K314" s="1019"/>
      <c r="L314" s="1020"/>
      <c r="M314" s="1020"/>
      <c r="N314" s="1021"/>
    </row>
    <row r="315" spans="1:14" ht="20.399999999999999" customHeight="1" thickBot="1" x14ac:dyDescent="0.35">
      <c r="A315" s="1033"/>
      <c r="B315" s="1034"/>
      <c r="C315" s="1034"/>
      <c r="D315" s="1034"/>
      <c r="E315" s="1035"/>
      <c r="F315" s="1038" t="s">
        <v>206</v>
      </c>
      <c r="G315" s="1039"/>
      <c r="H315" s="1040"/>
      <c r="I315" s="1040"/>
      <c r="J315" s="1040"/>
      <c r="K315" s="1019"/>
      <c r="L315" s="1020"/>
      <c r="M315" s="1020"/>
      <c r="N315" s="1021"/>
    </row>
    <row r="316" spans="1:14" ht="18.75" customHeight="1" thickBot="1" x14ac:dyDescent="0.35">
      <c r="A316" s="1033"/>
      <c r="B316" s="1034"/>
      <c r="C316" s="1034"/>
      <c r="D316" s="1034"/>
      <c r="E316" s="1034"/>
      <c r="F316" s="1041" t="s">
        <v>127</v>
      </c>
      <c r="G316" s="1042"/>
      <c r="H316" s="1043"/>
      <c r="I316" s="1043"/>
      <c r="J316" s="1043"/>
      <c r="K316" s="1019"/>
      <c r="L316" s="1020"/>
      <c r="M316" s="1020"/>
      <c r="N316" s="1021"/>
    </row>
    <row r="317" spans="1:14" ht="18.75" customHeight="1" thickBot="1" x14ac:dyDescent="0.35">
      <c r="A317" s="1033"/>
      <c r="B317" s="1034"/>
      <c r="C317" s="1034"/>
      <c r="D317" s="1034"/>
      <c r="E317" s="1034"/>
      <c r="F317" s="1041"/>
      <c r="G317" s="1042"/>
      <c r="H317" s="1044"/>
      <c r="I317" s="1044"/>
      <c r="J317" s="1044"/>
      <c r="K317" s="1019"/>
      <c r="L317" s="1020"/>
      <c r="M317" s="1020"/>
      <c r="N317" s="1021"/>
    </row>
    <row r="318" spans="1:14" ht="25.2" customHeight="1" thickBot="1" x14ac:dyDescent="0.4">
      <c r="A318" s="1033"/>
      <c r="B318" s="1034"/>
      <c r="C318" s="1034"/>
      <c r="D318" s="1034"/>
      <c r="E318" s="1034"/>
      <c r="F318" s="921" t="s">
        <v>97</v>
      </c>
      <c r="G318" s="922"/>
      <c r="H318" s="1009"/>
      <c r="I318" s="1009"/>
      <c r="J318" s="1010"/>
      <c r="K318" s="1019"/>
      <c r="L318" s="1020"/>
      <c r="M318" s="1020"/>
      <c r="N318" s="1021"/>
    </row>
    <row r="319" spans="1:14" ht="25.2" customHeight="1" thickBot="1" x14ac:dyDescent="0.35">
      <c r="A319" s="1033"/>
      <c r="B319" s="1034"/>
      <c r="C319" s="1034"/>
      <c r="D319" s="1034"/>
      <c r="E319" s="1034"/>
      <c r="F319" s="1011" t="s">
        <v>198</v>
      </c>
      <c r="G319" s="1012"/>
      <c r="H319" s="1011" t="s">
        <v>207</v>
      </c>
      <c r="I319" s="1012"/>
      <c r="J319" s="1013"/>
      <c r="K319" s="1019"/>
      <c r="L319" s="1020"/>
      <c r="M319" s="1020"/>
      <c r="N319" s="1021"/>
    </row>
    <row r="320" spans="1:14" ht="25.2" customHeight="1" thickBot="1" x14ac:dyDescent="0.35">
      <c r="A320" s="1033"/>
      <c r="B320" s="1034"/>
      <c r="C320" s="1034"/>
      <c r="D320" s="1034"/>
      <c r="E320" s="1034"/>
      <c r="F320" s="107" t="s">
        <v>202</v>
      </c>
      <c r="G320" s="23"/>
      <c r="H320" s="202" t="s">
        <v>202</v>
      </c>
      <c r="I320" s="281"/>
      <c r="J320" s="1014"/>
      <c r="K320" s="1019"/>
      <c r="L320" s="1020"/>
      <c r="M320" s="1020"/>
      <c r="N320" s="1021"/>
    </row>
    <row r="321" spans="1:14" ht="25.2" customHeight="1" thickBot="1" x14ac:dyDescent="0.35">
      <c r="A321" s="1033"/>
      <c r="B321" s="1034"/>
      <c r="C321" s="1034"/>
      <c r="D321" s="1034"/>
      <c r="E321" s="1034"/>
      <c r="F321" s="104" t="s">
        <v>200</v>
      </c>
      <c r="G321" s="71"/>
      <c r="H321" s="109" t="s">
        <v>200</v>
      </c>
      <c r="I321" s="72"/>
      <c r="J321" s="1014"/>
      <c r="K321" s="1019"/>
      <c r="L321" s="1020"/>
      <c r="M321" s="1020"/>
      <c r="N321" s="1021"/>
    </row>
    <row r="322" spans="1:14" ht="25.2" customHeight="1" thickBot="1" x14ac:dyDescent="0.35">
      <c r="A322" s="1036"/>
      <c r="B322" s="1037"/>
      <c r="C322" s="1037"/>
      <c r="D322" s="1037"/>
      <c r="E322" s="1037"/>
      <c r="F322" s="105" t="s">
        <v>201</v>
      </c>
      <c r="G322" s="350"/>
      <c r="H322" s="470" t="s">
        <v>203</v>
      </c>
      <c r="I322" s="473"/>
      <c r="J322" s="1015"/>
      <c r="K322" s="1022"/>
      <c r="L322" s="1023"/>
      <c r="M322" s="1023"/>
      <c r="N322" s="1024"/>
    </row>
    <row r="323" spans="1:14" ht="31.95" customHeight="1" thickTop="1" thickBot="1" x14ac:dyDescent="0.35">
      <c r="A323" s="986" t="s">
        <v>133</v>
      </c>
      <c r="B323" s="987"/>
      <c r="C323" s="987"/>
      <c r="D323" s="987"/>
      <c r="E323" s="987"/>
      <c r="F323" s="987"/>
      <c r="G323" s="987"/>
      <c r="H323" s="987"/>
      <c r="I323" s="987"/>
      <c r="J323" s="987"/>
      <c r="K323" s="987"/>
      <c r="L323" s="987"/>
      <c r="M323" s="987"/>
      <c r="N323" s="988"/>
    </row>
    <row r="324" spans="1:14" ht="31.95" customHeight="1" thickBot="1" x14ac:dyDescent="0.35">
      <c r="A324" s="383" t="s">
        <v>134</v>
      </c>
      <c r="B324" s="961" t="s">
        <v>116</v>
      </c>
      <c r="C324" s="961"/>
      <c r="D324" s="961" t="s">
        <v>52</v>
      </c>
      <c r="E324" s="961"/>
      <c r="F324" s="961" t="s">
        <v>45</v>
      </c>
      <c r="G324" s="961"/>
      <c r="H324" s="1008" t="s">
        <v>47</v>
      </c>
      <c r="I324" s="1008"/>
      <c r="J324" s="1008" t="s">
        <v>119</v>
      </c>
      <c r="K324" s="1008"/>
      <c r="L324" s="390" t="s">
        <v>46</v>
      </c>
      <c r="M324" s="386" t="s">
        <v>49</v>
      </c>
      <c r="N324" s="384" t="s">
        <v>265</v>
      </c>
    </row>
    <row r="325" spans="1:14" ht="25.2" customHeight="1" thickBot="1" x14ac:dyDescent="0.35">
      <c r="A325" s="962"/>
      <c r="B325" s="964"/>
      <c r="C325" s="964"/>
      <c r="D325" s="966"/>
      <c r="E325" s="967"/>
      <c r="F325" s="912"/>
      <c r="G325" s="912"/>
      <c r="H325" s="970"/>
      <c r="I325" s="1006"/>
      <c r="J325" s="966"/>
      <c r="K325" s="967"/>
      <c r="L325" s="1003"/>
      <c r="M325" s="1003"/>
      <c r="N325" s="1004"/>
    </row>
    <row r="326" spans="1:14" ht="25.2" customHeight="1" thickBot="1" x14ac:dyDescent="0.35">
      <c r="A326" s="963"/>
      <c r="B326" s="965"/>
      <c r="C326" s="965"/>
      <c r="D326" s="968"/>
      <c r="E326" s="969"/>
      <c r="F326" s="912"/>
      <c r="G326" s="912"/>
      <c r="H326" s="972"/>
      <c r="I326" s="1007"/>
      <c r="J326" s="968"/>
      <c r="K326" s="969"/>
      <c r="L326" s="889"/>
      <c r="M326" s="889"/>
      <c r="N326" s="1004"/>
    </row>
    <row r="327" spans="1:14" ht="31.95" customHeight="1" thickBot="1" x14ac:dyDescent="0.35">
      <c r="A327" s="960" t="s">
        <v>135</v>
      </c>
      <c r="B327" s="961"/>
      <c r="C327" s="961" t="s">
        <v>824</v>
      </c>
      <c r="D327" s="961"/>
      <c r="E327" s="961" t="s">
        <v>36</v>
      </c>
      <c r="F327" s="961"/>
      <c r="G327" s="961"/>
      <c r="H327" s="983" t="s">
        <v>112</v>
      </c>
      <c r="I327" s="984"/>
      <c r="J327" s="984"/>
      <c r="K327" s="984"/>
      <c r="L327" s="984"/>
      <c r="M327" s="984"/>
      <c r="N327" s="1005"/>
    </row>
    <row r="328" spans="1:14" ht="31.95" customHeight="1" x14ac:dyDescent="0.3">
      <c r="A328" s="903"/>
      <c r="B328" s="964"/>
      <c r="C328" s="999"/>
      <c r="D328" s="1000"/>
      <c r="E328" s="966"/>
      <c r="F328" s="964"/>
      <c r="G328" s="967"/>
      <c r="H328" s="913"/>
      <c r="I328" s="914"/>
      <c r="J328" s="914"/>
      <c r="K328" s="914"/>
      <c r="L328" s="914"/>
      <c r="M328" s="914"/>
      <c r="N328" s="915"/>
    </row>
    <row r="329" spans="1:14" ht="31.95" customHeight="1" thickBot="1" x14ac:dyDescent="0.35">
      <c r="A329" s="905"/>
      <c r="B329" s="912"/>
      <c r="C329" s="1001"/>
      <c r="D329" s="1002"/>
      <c r="E329" s="968"/>
      <c r="F329" s="965"/>
      <c r="G329" s="969"/>
      <c r="H329" s="916"/>
      <c r="I329" s="917"/>
      <c r="J329" s="917"/>
      <c r="K329" s="917"/>
      <c r="L329" s="917"/>
      <c r="M329" s="917"/>
      <c r="N329" s="918"/>
    </row>
    <row r="330" spans="1:14" ht="31.95" customHeight="1" thickBot="1" x14ac:dyDescent="0.4">
      <c r="A330" s="923" t="s">
        <v>749</v>
      </c>
      <c r="B330" s="924"/>
      <c r="C330" s="922"/>
      <c r="D330" s="304"/>
      <c r="E330" s="924" t="s">
        <v>338</v>
      </c>
      <c r="F330" s="922"/>
      <c r="G330" s="241"/>
      <c r="H330" s="917"/>
      <c r="I330" s="917"/>
      <c r="J330" s="917"/>
      <c r="K330" s="917"/>
      <c r="L330" s="917"/>
      <c r="M330" s="917"/>
      <c r="N330" s="918"/>
    </row>
    <row r="331" spans="1:14" ht="31.95" customHeight="1" x14ac:dyDescent="0.35">
      <c r="A331" s="74"/>
      <c r="B331" s="75"/>
      <c r="C331" s="75"/>
      <c r="D331" s="75"/>
      <c r="E331" s="75"/>
      <c r="F331" s="75"/>
      <c r="G331" s="76"/>
      <c r="H331" s="917"/>
      <c r="I331" s="917"/>
      <c r="J331" s="917"/>
      <c r="K331" s="917"/>
      <c r="L331" s="917"/>
      <c r="M331" s="917"/>
      <c r="N331" s="918"/>
    </row>
    <row r="332" spans="1:14" ht="31.95" customHeight="1" x14ac:dyDescent="0.35">
      <c r="A332" s="74"/>
      <c r="B332" s="75"/>
      <c r="C332" s="75"/>
      <c r="D332" s="75"/>
      <c r="E332" s="75"/>
      <c r="F332" s="75"/>
      <c r="G332" s="76"/>
      <c r="H332" s="917"/>
      <c r="I332" s="917"/>
      <c r="J332" s="917"/>
      <c r="K332" s="917"/>
      <c r="L332" s="917"/>
      <c r="M332" s="917"/>
      <c r="N332" s="918"/>
    </row>
    <row r="333" spans="1:14" ht="31.95" customHeight="1" x14ac:dyDescent="0.35">
      <c r="A333" s="74"/>
      <c r="B333" s="75"/>
      <c r="C333" s="75"/>
      <c r="D333" s="75"/>
      <c r="E333" s="75"/>
      <c r="F333" s="75"/>
      <c r="G333" s="76"/>
      <c r="H333" s="917"/>
      <c r="I333" s="917"/>
      <c r="J333" s="917"/>
      <c r="K333" s="917"/>
      <c r="L333" s="917"/>
      <c r="M333" s="917"/>
      <c r="N333" s="918"/>
    </row>
    <row r="334" spans="1:14" ht="31.95" customHeight="1" x14ac:dyDescent="0.35">
      <c r="A334" s="74"/>
      <c r="B334" s="75"/>
      <c r="C334" s="75"/>
      <c r="D334" s="75"/>
      <c r="E334" s="75"/>
      <c r="F334" s="75"/>
      <c r="G334" s="76"/>
      <c r="H334" s="917"/>
      <c r="I334" s="917"/>
      <c r="J334" s="917"/>
      <c r="K334" s="917"/>
      <c r="L334" s="917"/>
      <c r="M334" s="917"/>
      <c r="N334" s="918"/>
    </row>
    <row r="335" spans="1:14" ht="31.95" customHeight="1" x14ac:dyDescent="0.35">
      <c r="A335" s="74"/>
      <c r="B335" s="75"/>
      <c r="C335" s="75"/>
      <c r="D335" s="75"/>
      <c r="E335" s="75"/>
      <c r="F335" s="75"/>
      <c r="G335" s="76"/>
      <c r="H335" s="917"/>
      <c r="I335" s="917"/>
      <c r="J335" s="917"/>
      <c r="K335" s="917"/>
      <c r="L335" s="917"/>
      <c r="M335" s="917"/>
      <c r="N335" s="918"/>
    </row>
    <row r="336" spans="1:14" ht="31.95" customHeight="1" x14ac:dyDescent="0.35">
      <c r="A336" s="74"/>
      <c r="B336" s="75"/>
      <c r="C336" s="75"/>
      <c r="D336" s="75"/>
      <c r="E336" s="75"/>
      <c r="F336" s="75"/>
      <c r="G336" s="76"/>
      <c r="H336" s="917"/>
      <c r="I336" s="917"/>
      <c r="J336" s="917"/>
      <c r="K336" s="917"/>
      <c r="L336" s="917"/>
      <c r="M336" s="917"/>
      <c r="N336" s="918"/>
    </row>
    <row r="337" spans="1:14" ht="31.95" customHeight="1" thickBot="1" x14ac:dyDescent="0.4">
      <c r="A337" s="74"/>
      <c r="B337" s="75"/>
      <c r="C337" s="75"/>
      <c r="D337" s="75"/>
      <c r="E337" s="75"/>
      <c r="F337" s="75"/>
      <c r="G337" s="76"/>
      <c r="H337" s="917"/>
      <c r="I337" s="917"/>
      <c r="J337" s="917"/>
      <c r="K337" s="917"/>
      <c r="L337" s="917"/>
      <c r="M337" s="917"/>
      <c r="N337" s="918"/>
    </row>
    <row r="338" spans="1:14" ht="31.95" customHeight="1" thickBot="1" x14ac:dyDescent="0.35">
      <c r="A338" s="977" t="s">
        <v>133</v>
      </c>
      <c r="B338" s="978"/>
      <c r="C338" s="978"/>
      <c r="D338" s="978"/>
      <c r="E338" s="978"/>
      <c r="F338" s="978"/>
      <c r="G338" s="978"/>
      <c r="H338" s="978"/>
      <c r="I338" s="978"/>
      <c r="J338" s="978"/>
      <c r="K338" s="978"/>
      <c r="L338" s="978"/>
      <c r="M338" s="978"/>
      <c r="N338" s="979"/>
    </row>
    <row r="339" spans="1:14" ht="31.95" customHeight="1" thickBot="1" x14ac:dyDescent="0.35">
      <c r="A339" s="383" t="s">
        <v>134</v>
      </c>
      <c r="B339" s="961" t="s">
        <v>116</v>
      </c>
      <c r="C339" s="961"/>
      <c r="D339" s="961" t="s">
        <v>52</v>
      </c>
      <c r="E339" s="961"/>
      <c r="F339" s="961" t="s">
        <v>45</v>
      </c>
      <c r="G339" s="961"/>
      <c r="H339" s="961" t="s">
        <v>47</v>
      </c>
      <c r="I339" s="961"/>
      <c r="J339" s="961" t="s">
        <v>119</v>
      </c>
      <c r="K339" s="961"/>
      <c r="L339" s="381" t="s">
        <v>46</v>
      </c>
      <c r="M339" s="381" t="s">
        <v>49</v>
      </c>
      <c r="N339" s="384" t="s">
        <v>265</v>
      </c>
    </row>
    <row r="340" spans="1:14" ht="25.2" customHeight="1" x14ac:dyDescent="0.3">
      <c r="A340" s="962"/>
      <c r="B340" s="964"/>
      <c r="C340" s="964"/>
      <c r="D340" s="966"/>
      <c r="E340" s="967"/>
      <c r="F340" s="912"/>
      <c r="G340" s="912"/>
      <c r="H340" s="970"/>
      <c r="I340" s="971"/>
      <c r="J340" s="974"/>
      <c r="K340" s="904"/>
      <c r="L340" s="954"/>
      <c r="M340" s="956"/>
      <c r="N340" s="997"/>
    </row>
    <row r="341" spans="1:14" ht="25.2" customHeight="1" thickBot="1" x14ac:dyDescent="0.35">
      <c r="A341" s="963"/>
      <c r="B341" s="965"/>
      <c r="C341" s="965"/>
      <c r="D341" s="968"/>
      <c r="E341" s="969"/>
      <c r="F341" s="912"/>
      <c r="G341" s="912"/>
      <c r="H341" s="972"/>
      <c r="I341" s="973"/>
      <c r="J341" s="975"/>
      <c r="K341" s="976"/>
      <c r="L341" s="955"/>
      <c r="M341" s="957"/>
      <c r="N341" s="998"/>
    </row>
    <row r="342" spans="1:14" ht="31.95" customHeight="1" thickBot="1" x14ac:dyDescent="0.35">
      <c r="A342" s="960" t="s">
        <v>135</v>
      </c>
      <c r="B342" s="961"/>
      <c r="C342" s="961" t="s">
        <v>824</v>
      </c>
      <c r="D342" s="961"/>
      <c r="E342" s="961" t="s">
        <v>36</v>
      </c>
      <c r="F342" s="961"/>
      <c r="G342" s="961"/>
      <c r="H342" s="878" t="s">
        <v>112</v>
      </c>
      <c r="I342" s="879"/>
      <c r="J342" s="879"/>
      <c r="K342" s="879"/>
      <c r="L342" s="879"/>
      <c r="M342" s="879"/>
      <c r="N342" s="880"/>
    </row>
    <row r="343" spans="1:14" ht="17.25" customHeight="1" x14ac:dyDescent="0.3">
      <c r="A343" s="903"/>
      <c r="B343" s="904"/>
      <c r="C343" s="907"/>
      <c r="D343" s="908"/>
      <c r="E343" s="911"/>
      <c r="F343" s="912"/>
      <c r="G343" s="912"/>
      <c r="H343" s="989"/>
      <c r="I343" s="990"/>
      <c r="J343" s="990"/>
      <c r="K343" s="990"/>
      <c r="L343" s="990"/>
      <c r="M343" s="990"/>
      <c r="N343" s="991"/>
    </row>
    <row r="344" spans="1:14" ht="31.95" customHeight="1" thickBot="1" x14ac:dyDescent="0.35">
      <c r="A344" s="905"/>
      <c r="B344" s="906"/>
      <c r="C344" s="909"/>
      <c r="D344" s="910"/>
      <c r="E344" s="912"/>
      <c r="F344" s="912"/>
      <c r="G344" s="912"/>
      <c r="H344" s="992"/>
      <c r="I344" s="993"/>
      <c r="J344" s="993"/>
      <c r="K344" s="993"/>
      <c r="L344" s="993"/>
      <c r="M344" s="993"/>
      <c r="N344" s="994"/>
    </row>
    <row r="345" spans="1:14" ht="31.95" customHeight="1" thickBot="1" x14ac:dyDescent="0.4">
      <c r="A345" s="923" t="s">
        <v>749</v>
      </c>
      <c r="B345" s="924"/>
      <c r="C345" s="922"/>
      <c r="D345" s="304"/>
      <c r="E345" s="921" t="s">
        <v>338</v>
      </c>
      <c r="F345" s="922"/>
      <c r="G345" s="241"/>
      <c r="H345" s="993"/>
      <c r="I345" s="993"/>
      <c r="J345" s="993"/>
      <c r="K345" s="993"/>
      <c r="L345" s="993"/>
      <c r="M345" s="993"/>
      <c r="N345" s="994"/>
    </row>
    <row r="346" spans="1:14" ht="31.95" customHeight="1" x14ac:dyDescent="0.35">
      <c r="A346" s="110"/>
      <c r="B346" s="111"/>
      <c r="C346" s="111"/>
      <c r="D346" s="111"/>
      <c r="E346" s="111"/>
      <c r="F346" s="111"/>
      <c r="G346" s="112"/>
      <c r="H346" s="993"/>
      <c r="I346" s="993"/>
      <c r="J346" s="993"/>
      <c r="K346" s="993"/>
      <c r="L346" s="993"/>
      <c r="M346" s="993"/>
      <c r="N346" s="994"/>
    </row>
    <row r="347" spans="1:14" ht="31.95" customHeight="1" x14ac:dyDescent="0.35">
      <c r="A347" s="110"/>
      <c r="B347" s="111"/>
      <c r="C347" s="111"/>
      <c r="D347" s="111"/>
      <c r="E347" s="111"/>
      <c r="F347" s="111"/>
      <c r="G347" s="112"/>
      <c r="H347" s="993"/>
      <c r="I347" s="993"/>
      <c r="J347" s="993"/>
      <c r="K347" s="993"/>
      <c r="L347" s="993"/>
      <c r="M347" s="993"/>
      <c r="N347" s="994"/>
    </row>
    <row r="348" spans="1:14" ht="31.95" customHeight="1" x14ac:dyDescent="0.35">
      <c r="A348" s="110"/>
      <c r="B348" s="111"/>
      <c r="C348" s="111"/>
      <c r="D348" s="111"/>
      <c r="E348" s="111"/>
      <c r="F348" s="111"/>
      <c r="G348" s="112"/>
      <c r="H348" s="993"/>
      <c r="I348" s="993"/>
      <c r="J348" s="993"/>
      <c r="K348" s="993"/>
      <c r="L348" s="993"/>
      <c r="M348" s="993"/>
      <c r="N348" s="994"/>
    </row>
    <row r="349" spans="1:14" ht="31.95" customHeight="1" x14ac:dyDescent="0.35">
      <c r="A349" s="110"/>
      <c r="B349" s="111"/>
      <c r="C349" s="111"/>
      <c r="D349" s="111"/>
      <c r="E349" s="111"/>
      <c r="F349" s="111"/>
      <c r="G349" s="112"/>
      <c r="H349" s="993"/>
      <c r="I349" s="993"/>
      <c r="J349" s="993"/>
      <c r="K349" s="993"/>
      <c r="L349" s="993"/>
      <c r="M349" s="993"/>
      <c r="N349" s="994"/>
    </row>
    <row r="350" spans="1:14" ht="31.95" customHeight="1" x14ac:dyDescent="0.35">
      <c r="A350" s="110"/>
      <c r="B350" s="111"/>
      <c r="C350" s="111"/>
      <c r="D350" s="111"/>
      <c r="E350" s="111"/>
      <c r="F350" s="111"/>
      <c r="G350" s="112"/>
      <c r="H350" s="993"/>
      <c r="I350" s="993"/>
      <c r="J350" s="993"/>
      <c r="K350" s="993"/>
      <c r="L350" s="993"/>
      <c r="M350" s="993"/>
      <c r="N350" s="994"/>
    </row>
    <row r="351" spans="1:14" ht="31.95" customHeight="1" x14ac:dyDescent="0.35">
      <c r="A351" s="110"/>
      <c r="B351" s="111"/>
      <c r="C351" s="111"/>
      <c r="D351" s="111"/>
      <c r="E351" s="111"/>
      <c r="F351" s="111"/>
      <c r="G351" s="112"/>
      <c r="H351" s="993"/>
      <c r="I351" s="993"/>
      <c r="J351" s="993"/>
      <c r="K351" s="993"/>
      <c r="L351" s="993"/>
      <c r="M351" s="993"/>
      <c r="N351" s="994"/>
    </row>
    <row r="352" spans="1:14" ht="31.95" customHeight="1" thickBot="1" x14ac:dyDescent="0.4">
      <c r="A352" s="474"/>
      <c r="B352" s="475"/>
      <c r="C352" s="475"/>
      <c r="D352" s="475"/>
      <c r="E352" s="475"/>
      <c r="F352" s="475"/>
      <c r="G352" s="476"/>
      <c r="H352" s="995"/>
      <c r="I352" s="995"/>
      <c r="J352" s="995"/>
      <c r="K352" s="995"/>
      <c r="L352" s="995"/>
      <c r="M352" s="995"/>
      <c r="N352" s="996"/>
    </row>
    <row r="353" spans="1:14" ht="31.95" customHeight="1" thickTop="1" thickBot="1" x14ac:dyDescent="0.35">
      <c r="A353" s="986" t="s">
        <v>133</v>
      </c>
      <c r="B353" s="987"/>
      <c r="C353" s="987"/>
      <c r="D353" s="987"/>
      <c r="E353" s="987"/>
      <c r="F353" s="987"/>
      <c r="G353" s="987"/>
      <c r="H353" s="987"/>
      <c r="I353" s="987"/>
      <c r="J353" s="987"/>
      <c r="K353" s="987"/>
      <c r="L353" s="987"/>
      <c r="M353" s="987"/>
      <c r="N353" s="988"/>
    </row>
    <row r="354" spans="1:14" ht="31.95" customHeight="1" thickBot="1" x14ac:dyDescent="0.35">
      <c r="A354" s="383" t="s">
        <v>134</v>
      </c>
      <c r="B354" s="961" t="s">
        <v>116</v>
      </c>
      <c r="C354" s="961"/>
      <c r="D354" s="961" t="s">
        <v>52</v>
      </c>
      <c r="E354" s="961"/>
      <c r="F354" s="961" t="s">
        <v>45</v>
      </c>
      <c r="G354" s="961"/>
      <c r="H354" s="961" t="s">
        <v>47</v>
      </c>
      <c r="I354" s="961"/>
      <c r="J354" s="961" t="s">
        <v>119</v>
      </c>
      <c r="K354" s="961"/>
      <c r="L354" s="381" t="s">
        <v>46</v>
      </c>
      <c r="M354" s="381" t="s">
        <v>49</v>
      </c>
      <c r="N354" s="384" t="s">
        <v>265</v>
      </c>
    </row>
    <row r="355" spans="1:14" ht="25.2" customHeight="1" x14ac:dyDescent="0.3">
      <c r="A355" s="962"/>
      <c r="B355" s="964"/>
      <c r="C355" s="964"/>
      <c r="D355" s="966"/>
      <c r="E355" s="967"/>
      <c r="F355" s="912"/>
      <c r="G355" s="912"/>
      <c r="H355" s="970"/>
      <c r="I355" s="971"/>
      <c r="J355" s="974"/>
      <c r="K355" s="904"/>
      <c r="L355" s="954"/>
      <c r="M355" s="956"/>
      <c r="N355" s="958"/>
    </row>
    <row r="356" spans="1:14" ht="25.2" customHeight="1" thickBot="1" x14ac:dyDescent="0.35">
      <c r="A356" s="963"/>
      <c r="B356" s="965"/>
      <c r="C356" s="965"/>
      <c r="D356" s="968"/>
      <c r="E356" s="969"/>
      <c r="F356" s="912"/>
      <c r="G356" s="912"/>
      <c r="H356" s="972"/>
      <c r="I356" s="973"/>
      <c r="J356" s="975"/>
      <c r="K356" s="976"/>
      <c r="L356" s="955"/>
      <c r="M356" s="957"/>
      <c r="N356" s="959"/>
    </row>
    <row r="357" spans="1:14" ht="31.95" customHeight="1" thickBot="1" x14ac:dyDescent="0.35">
      <c r="A357" s="960" t="s">
        <v>135</v>
      </c>
      <c r="B357" s="961"/>
      <c r="C357" s="961" t="s">
        <v>824</v>
      </c>
      <c r="D357" s="961"/>
      <c r="E357" s="961" t="s">
        <v>36</v>
      </c>
      <c r="F357" s="961"/>
      <c r="G357" s="961"/>
      <c r="H357" s="983" t="s">
        <v>112</v>
      </c>
      <c r="I357" s="984"/>
      <c r="J357" s="984"/>
      <c r="K357" s="984"/>
      <c r="L357" s="984"/>
      <c r="M357" s="984"/>
      <c r="N357" s="985"/>
    </row>
    <row r="358" spans="1:14" ht="31.95" customHeight="1" x14ac:dyDescent="0.3">
      <c r="A358" s="903"/>
      <c r="B358" s="904"/>
      <c r="C358" s="907"/>
      <c r="D358" s="908"/>
      <c r="E358" s="911"/>
      <c r="F358" s="912"/>
      <c r="G358" s="912"/>
      <c r="H358" s="913"/>
      <c r="I358" s="914"/>
      <c r="J358" s="914"/>
      <c r="K358" s="914"/>
      <c r="L358" s="914"/>
      <c r="M358" s="914"/>
      <c r="N358" s="915"/>
    </row>
    <row r="359" spans="1:14" ht="31.95" customHeight="1" thickBot="1" x14ac:dyDescent="0.35">
      <c r="A359" s="905"/>
      <c r="B359" s="906"/>
      <c r="C359" s="909"/>
      <c r="D359" s="910"/>
      <c r="E359" s="912"/>
      <c r="F359" s="912"/>
      <c r="G359" s="912"/>
      <c r="H359" s="916"/>
      <c r="I359" s="917"/>
      <c r="J359" s="917"/>
      <c r="K359" s="917"/>
      <c r="L359" s="917"/>
      <c r="M359" s="917"/>
      <c r="N359" s="918"/>
    </row>
    <row r="360" spans="1:14" ht="31.95" customHeight="1" thickBot="1" x14ac:dyDescent="0.4">
      <c r="A360" s="923" t="s">
        <v>749</v>
      </c>
      <c r="B360" s="924"/>
      <c r="C360" s="922"/>
      <c r="D360" s="304"/>
      <c r="E360" s="921" t="s">
        <v>338</v>
      </c>
      <c r="F360" s="922"/>
      <c r="G360" s="241"/>
      <c r="H360" s="916"/>
      <c r="I360" s="917"/>
      <c r="J360" s="917"/>
      <c r="K360" s="917"/>
      <c r="L360" s="917"/>
      <c r="M360" s="917"/>
      <c r="N360" s="918"/>
    </row>
    <row r="361" spans="1:14" ht="31.95" customHeight="1" x14ac:dyDescent="0.35">
      <c r="A361" s="74"/>
      <c r="B361" s="75"/>
      <c r="C361" s="75"/>
      <c r="D361" s="75"/>
      <c r="E361" s="75"/>
      <c r="F361" s="75"/>
      <c r="G361" s="76"/>
      <c r="H361" s="916"/>
      <c r="I361" s="917"/>
      <c r="J361" s="917"/>
      <c r="K361" s="917"/>
      <c r="L361" s="917"/>
      <c r="M361" s="917"/>
      <c r="N361" s="918"/>
    </row>
    <row r="362" spans="1:14" ht="31.95" customHeight="1" x14ac:dyDescent="0.35">
      <c r="A362" s="74"/>
      <c r="B362" s="75"/>
      <c r="C362" s="75"/>
      <c r="D362" s="75"/>
      <c r="E362" s="75"/>
      <c r="F362" s="75"/>
      <c r="G362" s="76"/>
      <c r="H362" s="916"/>
      <c r="I362" s="917"/>
      <c r="J362" s="917"/>
      <c r="K362" s="917"/>
      <c r="L362" s="917"/>
      <c r="M362" s="917"/>
      <c r="N362" s="918"/>
    </row>
    <row r="363" spans="1:14" ht="31.95" customHeight="1" x14ac:dyDescent="0.35">
      <c r="A363" s="74"/>
      <c r="B363" s="75"/>
      <c r="C363" s="75"/>
      <c r="D363" s="75"/>
      <c r="E363" s="75"/>
      <c r="F363" s="75"/>
      <c r="G363" s="76"/>
      <c r="H363" s="916"/>
      <c r="I363" s="917"/>
      <c r="J363" s="917"/>
      <c r="K363" s="917"/>
      <c r="L363" s="917"/>
      <c r="M363" s="917"/>
      <c r="N363" s="918"/>
    </row>
    <row r="364" spans="1:14" ht="31.95" customHeight="1" x14ac:dyDescent="0.35">
      <c r="A364" s="74"/>
      <c r="B364" s="75"/>
      <c r="C364" s="75"/>
      <c r="D364" s="75"/>
      <c r="E364" s="75"/>
      <c r="F364" s="75"/>
      <c r="G364" s="76"/>
      <c r="H364" s="916"/>
      <c r="I364" s="917"/>
      <c r="J364" s="917"/>
      <c r="K364" s="917"/>
      <c r="L364" s="917"/>
      <c r="M364" s="917"/>
      <c r="N364" s="918"/>
    </row>
    <row r="365" spans="1:14" ht="31.95" customHeight="1" x14ac:dyDescent="0.35">
      <c r="A365" s="74"/>
      <c r="B365" s="75"/>
      <c r="C365" s="75"/>
      <c r="D365" s="75"/>
      <c r="E365" s="75"/>
      <c r="F365" s="75"/>
      <c r="G365" s="76"/>
      <c r="H365" s="916"/>
      <c r="I365" s="917"/>
      <c r="J365" s="917"/>
      <c r="K365" s="917"/>
      <c r="L365" s="917"/>
      <c r="M365" s="917"/>
      <c r="N365" s="918"/>
    </row>
    <row r="366" spans="1:14" ht="31.95" customHeight="1" x14ac:dyDescent="0.35">
      <c r="A366" s="74"/>
      <c r="B366" s="75"/>
      <c r="C366" s="75"/>
      <c r="D366" s="75"/>
      <c r="E366" s="75"/>
      <c r="F366" s="75"/>
      <c r="G366" s="76"/>
      <c r="H366" s="916"/>
      <c r="I366" s="917"/>
      <c r="J366" s="917"/>
      <c r="K366" s="917"/>
      <c r="L366" s="917"/>
      <c r="M366" s="917"/>
      <c r="N366" s="918"/>
    </row>
    <row r="367" spans="1:14" ht="31.95" customHeight="1" thickBot="1" x14ac:dyDescent="0.4">
      <c r="A367" s="74"/>
      <c r="B367" s="75"/>
      <c r="C367" s="75"/>
      <c r="D367" s="75"/>
      <c r="E367" s="75"/>
      <c r="F367" s="75"/>
      <c r="G367" s="76"/>
      <c r="H367" s="980"/>
      <c r="I367" s="981"/>
      <c r="J367" s="981"/>
      <c r="K367" s="981"/>
      <c r="L367" s="981"/>
      <c r="M367" s="981"/>
      <c r="N367" s="982"/>
    </row>
    <row r="368" spans="1:14" ht="31.95" customHeight="1" thickBot="1" x14ac:dyDescent="0.35">
      <c r="A368" s="977" t="s">
        <v>133</v>
      </c>
      <c r="B368" s="978"/>
      <c r="C368" s="978"/>
      <c r="D368" s="978"/>
      <c r="E368" s="978"/>
      <c r="F368" s="978"/>
      <c r="G368" s="978"/>
      <c r="H368" s="978"/>
      <c r="I368" s="978"/>
      <c r="J368" s="978"/>
      <c r="K368" s="978"/>
      <c r="L368" s="978"/>
      <c r="M368" s="978"/>
      <c r="N368" s="979"/>
    </row>
    <row r="369" spans="1:14" ht="31.95" customHeight="1" thickBot="1" x14ac:dyDescent="0.35">
      <c r="A369" s="383" t="s">
        <v>134</v>
      </c>
      <c r="B369" s="961" t="s">
        <v>116</v>
      </c>
      <c r="C369" s="961"/>
      <c r="D369" s="961" t="s">
        <v>52</v>
      </c>
      <c r="E369" s="961"/>
      <c r="F369" s="961" t="s">
        <v>45</v>
      </c>
      <c r="G369" s="961"/>
      <c r="H369" s="961" t="s">
        <v>47</v>
      </c>
      <c r="I369" s="961"/>
      <c r="J369" s="961" t="s">
        <v>119</v>
      </c>
      <c r="K369" s="961"/>
      <c r="L369" s="381" t="s">
        <v>46</v>
      </c>
      <c r="M369" s="381" t="s">
        <v>49</v>
      </c>
      <c r="N369" s="384" t="s">
        <v>265</v>
      </c>
    </row>
    <row r="370" spans="1:14" ht="25.2" customHeight="1" x14ac:dyDescent="0.3">
      <c r="A370" s="962"/>
      <c r="B370" s="964"/>
      <c r="C370" s="964"/>
      <c r="D370" s="966"/>
      <c r="E370" s="967"/>
      <c r="F370" s="912"/>
      <c r="G370" s="912"/>
      <c r="H370" s="970"/>
      <c r="I370" s="971"/>
      <c r="J370" s="974"/>
      <c r="K370" s="904"/>
      <c r="L370" s="954"/>
      <c r="M370" s="956"/>
      <c r="N370" s="958"/>
    </row>
    <row r="371" spans="1:14" ht="25.2" customHeight="1" thickBot="1" x14ac:dyDescent="0.35">
      <c r="A371" s="963"/>
      <c r="B371" s="965"/>
      <c r="C371" s="965"/>
      <c r="D371" s="968"/>
      <c r="E371" s="969"/>
      <c r="F371" s="912"/>
      <c r="G371" s="912"/>
      <c r="H371" s="972"/>
      <c r="I371" s="973"/>
      <c r="J371" s="975"/>
      <c r="K371" s="976"/>
      <c r="L371" s="955"/>
      <c r="M371" s="957"/>
      <c r="N371" s="959"/>
    </row>
    <row r="372" spans="1:14" ht="31.95" customHeight="1" thickBot="1" x14ac:dyDescent="0.35">
      <c r="A372" s="960" t="s">
        <v>135</v>
      </c>
      <c r="B372" s="961"/>
      <c r="C372" s="961" t="s">
        <v>824</v>
      </c>
      <c r="D372" s="961"/>
      <c r="E372" s="961" t="s">
        <v>36</v>
      </c>
      <c r="F372" s="961"/>
      <c r="G372" s="961"/>
      <c r="H372" s="878" t="s">
        <v>112</v>
      </c>
      <c r="I372" s="879"/>
      <c r="J372" s="879"/>
      <c r="K372" s="879"/>
      <c r="L372" s="879"/>
      <c r="M372" s="879"/>
      <c r="N372" s="880"/>
    </row>
    <row r="373" spans="1:14" ht="31.95" customHeight="1" x14ac:dyDescent="0.3">
      <c r="A373" s="903"/>
      <c r="B373" s="904"/>
      <c r="C373" s="907"/>
      <c r="D373" s="908"/>
      <c r="E373" s="911"/>
      <c r="F373" s="912"/>
      <c r="G373" s="912"/>
      <c r="H373" s="913"/>
      <c r="I373" s="914"/>
      <c r="J373" s="914"/>
      <c r="K373" s="914"/>
      <c r="L373" s="914"/>
      <c r="M373" s="914"/>
      <c r="N373" s="915"/>
    </row>
    <row r="374" spans="1:14" ht="31.95" customHeight="1" thickBot="1" x14ac:dyDescent="0.35">
      <c r="A374" s="905"/>
      <c r="B374" s="906"/>
      <c r="C374" s="909"/>
      <c r="D374" s="910"/>
      <c r="E374" s="912"/>
      <c r="F374" s="912"/>
      <c r="G374" s="912"/>
      <c r="H374" s="916"/>
      <c r="I374" s="917"/>
      <c r="J374" s="917"/>
      <c r="K374" s="917"/>
      <c r="L374" s="917"/>
      <c r="M374" s="917"/>
      <c r="N374" s="918"/>
    </row>
    <row r="375" spans="1:14" ht="31.95" customHeight="1" thickBot="1" x14ac:dyDescent="0.4">
      <c r="A375" s="923" t="s">
        <v>749</v>
      </c>
      <c r="B375" s="924"/>
      <c r="C375" s="922"/>
      <c r="D375" s="304"/>
      <c r="E375" s="921" t="s">
        <v>338</v>
      </c>
      <c r="F375" s="922"/>
      <c r="G375" s="241"/>
      <c r="H375" s="917"/>
      <c r="I375" s="917"/>
      <c r="J375" s="917"/>
      <c r="K375" s="917"/>
      <c r="L375" s="917"/>
      <c r="M375" s="917"/>
      <c r="N375" s="918"/>
    </row>
    <row r="376" spans="1:14" ht="31.95" customHeight="1" x14ac:dyDescent="0.35">
      <c r="A376" s="110"/>
      <c r="B376" s="111"/>
      <c r="C376" s="111"/>
      <c r="D376" s="111"/>
      <c r="E376" s="111"/>
      <c r="F376" s="111"/>
      <c r="G376" s="112"/>
      <c r="H376" s="917"/>
      <c r="I376" s="917"/>
      <c r="J376" s="917"/>
      <c r="K376" s="917"/>
      <c r="L376" s="917"/>
      <c r="M376" s="917"/>
      <c r="N376" s="918"/>
    </row>
    <row r="377" spans="1:14" ht="31.95" customHeight="1" x14ac:dyDescent="0.35">
      <c r="A377" s="110"/>
      <c r="B377" s="111"/>
      <c r="C377" s="111"/>
      <c r="D377" s="111"/>
      <c r="E377" s="111"/>
      <c r="F377" s="111"/>
      <c r="G377" s="112"/>
      <c r="H377" s="917"/>
      <c r="I377" s="917"/>
      <c r="J377" s="917"/>
      <c r="K377" s="917"/>
      <c r="L377" s="917"/>
      <c r="M377" s="917"/>
      <c r="N377" s="918"/>
    </row>
    <row r="378" spans="1:14" ht="18.75" customHeight="1" x14ac:dyDescent="0.35">
      <c r="A378" s="110"/>
      <c r="B378" s="111"/>
      <c r="C378" s="111"/>
      <c r="D378" s="111"/>
      <c r="E378" s="111"/>
      <c r="F378" s="111"/>
      <c r="G378" s="112"/>
      <c r="H378" s="917"/>
      <c r="I378" s="917"/>
      <c r="J378" s="917"/>
      <c r="K378" s="917"/>
      <c r="L378" s="917"/>
      <c r="M378" s="917"/>
      <c r="N378" s="918"/>
    </row>
    <row r="379" spans="1:14" ht="17.25" customHeight="1" x14ac:dyDescent="0.35">
      <c r="A379" s="110"/>
      <c r="B379" s="111"/>
      <c r="C379" s="111"/>
      <c r="D379" s="111"/>
      <c r="E379" s="111"/>
      <c r="F379" s="111"/>
      <c r="G379" s="112"/>
      <c r="H379" s="917"/>
      <c r="I379" s="917"/>
      <c r="J379" s="917"/>
      <c r="K379" s="917"/>
      <c r="L379" s="917"/>
      <c r="M379" s="917"/>
      <c r="N379" s="918"/>
    </row>
    <row r="380" spans="1:14" ht="18.75" customHeight="1" x14ac:dyDescent="0.35">
      <c r="A380" s="110"/>
      <c r="B380" s="111"/>
      <c r="C380" s="111"/>
      <c r="D380" s="111"/>
      <c r="E380" s="111"/>
      <c r="F380" s="111"/>
      <c r="G380" s="112"/>
      <c r="H380" s="917"/>
      <c r="I380" s="917"/>
      <c r="J380" s="917"/>
      <c r="K380" s="917"/>
      <c r="L380" s="917"/>
      <c r="M380" s="917"/>
      <c r="N380" s="918"/>
    </row>
    <row r="381" spans="1:14" ht="17.25" customHeight="1" x14ac:dyDescent="0.35">
      <c r="A381" s="110"/>
      <c r="B381" s="111"/>
      <c r="C381" s="111"/>
      <c r="D381" s="111"/>
      <c r="E381" s="111"/>
      <c r="F381" s="111"/>
      <c r="G381" s="112"/>
      <c r="H381" s="917"/>
      <c r="I381" s="917"/>
      <c r="J381" s="917"/>
      <c r="K381" s="917"/>
      <c r="L381" s="917"/>
      <c r="M381" s="917"/>
      <c r="N381" s="918"/>
    </row>
    <row r="382" spans="1:14" ht="31.95" customHeight="1" thickBot="1" x14ac:dyDescent="0.4">
      <c r="A382" s="474"/>
      <c r="B382" s="475"/>
      <c r="C382" s="475"/>
      <c r="D382" s="475"/>
      <c r="E382" s="475"/>
      <c r="F382" s="475"/>
      <c r="G382" s="476"/>
      <c r="H382" s="919"/>
      <c r="I382" s="919"/>
      <c r="J382" s="919"/>
      <c r="K382" s="919"/>
      <c r="L382" s="919"/>
      <c r="M382" s="919"/>
      <c r="N382" s="920"/>
    </row>
    <row r="383" spans="1:14" ht="31.95" customHeight="1" thickTop="1" thickBot="1" x14ac:dyDescent="0.35">
      <c r="A383" s="634" t="s">
        <v>136</v>
      </c>
      <c r="B383" s="635"/>
      <c r="C383" s="635"/>
      <c r="D383" s="635"/>
      <c r="E383" s="635"/>
      <c r="F383" s="635"/>
      <c r="G383" s="938"/>
      <c r="H383" s="689" t="s">
        <v>782</v>
      </c>
      <c r="I383" s="951" t="s">
        <v>775</v>
      </c>
      <c r="J383" s="952"/>
      <c r="K383" s="951" t="s">
        <v>783</v>
      </c>
      <c r="L383" s="953"/>
      <c r="M383" s="689" t="s">
        <v>786</v>
      </c>
      <c r="N383" s="690"/>
    </row>
    <row r="384" spans="1:14" ht="31.95" customHeight="1" thickBot="1" x14ac:dyDescent="0.35">
      <c r="A384" s="939" t="s">
        <v>100</v>
      </c>
      <c r="B384" s="940"/>
      <c r="C384" s="941" t="s">
        <v>101</v>
      </c>
      <c r="D384" s="942"/>
      <c r="E384" s="943"/>
      <c r="F384" s="944"/>
      <c r="G384" s="944"/>
      <c r="H384" s="693"/>
      <c r="I384" s="354" t="s">
        <v>778</v>
      </c>
      <c r="J384" s="354" t="s">
        <v>777</v>
      </c>
      <c r="K384" s="354" t="s">
        <v>773</v>
      </c>
      <c r="L384" s="355" t="s">
        <v>785</v>
      </c>
      <c r="M384" s="691"/>
      <c r="N384" s="692"/>
    </row>
    <row r="385" spans="1:14" ht="31.95" customHeight="1" x14ac:dyDescent="0.3">
      <c r="A385" s="945"/>
      <c r="B385" s="931" t="s">
        <v>102</v>
      </c>
      <c r="C385" s="934"/>
      <c r="D385" s="931" t="s">
        <v>102</v>
      </c>
      <c r="E385" s="943"/>
      <c r="F385" s="944"/>
      <c r="G385" s="944"/>
      <c r="H385" s="932" t="s">
        <v>784</v>
      </c>
      <c r="I385" s="934"/>
      <c r="J385" s="934"/>
      <c r="K385" s="934"/>
      <c r="L385" s="936"/>
      <c r="M385" s="691"/>
      <c r="N385" s="692"/>
    </row>
    <row r="386" spans="1:14" ht="31.95" customHeight="1" thickBot="1" x14ac:dyDescent="0.35">
      <c r="A386" s="946"/>
      <c r="B386" s="931"/>
      <c r="C386" s="947"/>
      <c r="D386" s="931"/>
      <c r="E386" s="943"/>
      <c r="F386" s="944"/>
      <c r="G386" s="944"/>
      <c r="H386" s="933"/>
      <c r="I386" s="935"/>
      <c r="J386" s="935"/>
      <c r="K386" s="935"/>
      <c r="L386" s="937"/>
      <c r="M386" s="691"/>
      <c r="N386" s="692"/>
    </row>
    <row r="387" spans="1:14" ht="31.95" customHeight="1" thickBot="1" x14ac:dyDescent="0.35">
      <c r="A387" s="344" t="s">
        <v>51</v>
      </c>
      <c r="B387" s="353" t="s">
        <v>137</v>
      </c>
      <c r="C387" s="353" t="s">
        <v>51</v>
      </c>
      <c r="D387" s="353" t="s">
        <v>137</v>
      </c>
      <c r="E387" s="944"/>
      <c r="F387" s="944"/>
      <c r="G387" s="944"/>
      <c r="H387" s="97" t="s">
        <v>776</v>
      </c>
      <c r="I387" s="353">
        <v>25</v>
      </c>
      <c r="J387" s="353">
        <v>25</v>
      </c>
      <c r="K387" s="353">
        <v>25</v>
      </c>
      <c r="L387" s="359">
        <v>25</v>
      </c>
      <c r="M387" s="691"/>
      <c r="N387" s="692"/>
    </row>
    <row r="388" spans="1:14" ht="31.95" customHeight="1" thickBot="1" x14ac:dyDescent="0.35">
      <c r="A388" s="948" t="s">
        <v>211</v>
      </c>
      <c r="B388" s="949"/>
      <c r="C388" s="949"/>
      <c r="D388" s="949"/>
      <c r="E388" s="949"/>
      <c r="F388" s="950"/>
      <c r="G388" s="890"/>
      <c r="H388" s="901" t="s">
        <v>781</v>
      </c>
      <c r="I388" s="902"/>
      <c r="J388" s="353">
        <v>25</v>
      </c>
      <c r="K388" s="358"/>
      <c r="L388" s="359">
        <v>25</v>
      </c>
      <c r="M388" s="691"/>
      <c r="N388" s="692"/>
    </row>
    <row r="389" spans="1:14" ht="31.95" customHeight="1" thickBot="1" x14ac:dyDescent="0.4">
      <c r="A389" s="46" t="s">
        <v>213</v>
      </c>
      <c r="B389" s="47" t="s">
        <v>51</v>
      </c>
      <c r="C389" s="47" t="s">
        <v>213</v>
      </c>
      <c r="D389" s="47" t="s">
        <v>51</v>
      </c>
      <c r="E389" s="47" t="s">
        <v>213</v>
      </c>
      <c r="F389" s="47" t="s">
        <v>51</v>
      </c>
      <c r="G389" s="891"/>
      <c r="H389" s="687"/>
      <c r="I389" s="688"/>
      <c r="J389" s="688"/>
      <c r="K389" s="688"/>
      <c r="L389" s="688"/>
      <c r="M389" s="693"/>
      <c r="N389" s="694"/>
    </row>
    <row r="390" spans="1:14" ht="31.95" customHeight="1" thickBot="1" x14ac:dyDescent="0.35">
      <c r="A390" s="248"/>
      <c r="B390" s="339"/>
      <c r="C390" s="249"/>
      <c r="D390" s="339"/>
      <c r="E390" s="249"/>
      <c r="F390" s="339"/>
      <c r="G390" s="891"/>
      <c r="H390" s="925" t="s">
        <v>140</v>
      </c>
      <c r="I390" s="926"/>
      <c r="J390" s="926"/>
      <c r="K390" s="926"/>
      <c r="L390" s="926"/>
      <c r="M390" s="926"/>
      <c r="N390" s="927"/>
    </row>
    <row r="391" spans="1:14" ht="31.95" customHeight="1" thickBot="1" x14ac:dyDescent="0.35">
      <c r="A391" s="250"/>
      <c r="B391" s="340"/>
      <c r="C391" s="251"/>
      <c r="D391" s="340"/>
      <c r="E391" s="251"/>
      <c r="F391" s="340"/>
      <c r="G391" s="891"/>
      <c r="H391" s="928"/>
      <c r="I391" s="929"/>
      <c r="J391" s="929"/>
      <c r="K391" s="929"/>
      <c r="L391" s="929"/>
      <c r="M391" s="929"/>
      <c r="N391" s="930"/>
    </row>
    <row r="392" spans="1:14" ht="31.95" customHeight="1" thickBot="1" x14ac:dyDescent="0.35">
      <c r="A392" s="250"/>
      <c r="B392" s="340"/>
      <c r="C392" s="251"/>
      <c r="D392" s="340"/>
      <c r="E392" s="251"/>
      <c r="F392" s="340"/>
      <c r="G392" s="891"/>
      <c r="H392" s="97" t="s">
        <v>141</v>
      </c>
      <c r="I392" s="97" t="s">
        <v>390</v>
      </c>
      <c r="J392" s="97" t="s">
        <v>388</v>
      </c>
      <c r="K392" s="97" t="s">
        <v>143</v>
      </c>
      <c r="L392" s="97" t="s">
        <v>389</v>
      </c>
      <c r="M392" s="97" t="s">
        <v>145</v>
      </c>
      <c r="N392" s="893"/>
    </row>
    <row r="393" spans="1:14" ht="31.95" customHeight="1" x14ac:dyDescent="0.3">
      <c r="A393" s="895"/>
      <c r="B393" s="896"/>
      <c r="C393" s="896"/>
      <c r="D393" s="896"/>
      <c r="E393" s="896"/>
      <c r="F393" s="897"/>
      <c r="G393" s="891"/>
      <c r="H393" s="788"/>
      <c r="I393" s="788"/>
      <c r="J393" s="788"/>
      <c r="K393" s="788"/>
      <c r="L393" s="788"/>
      <c r="M393" s="788"/>
      <c r="N393" s="894"/>
    </row>
    <row r="394" spans="1:14" ht="31.95" customHeight="1" thickBot="1" x14ac:dyDescent="0.35">
      <c r="A394" s="898"/>
      <c r="B394" s="899"/>
      <c r="C394" s="899"/>
      <c r="D394" s="899"/>
      <c r="E394" s="899"/>
      <c r="F394" s="900"/>
      <c r="G394" s="892"/>
      <c r="H394" s="789"/>
      <c r="I394" s="789"/>
      <c r="J394" s="789"/>
      <c r="K394" s="789"/>
      <c r="L394" s="789"/>
      <c r="M394" s="789"/>
      <c r="N394" s="894"/>
    </row>
    <row r="395" spans="1:14" ht="31.95" customHeight="1" thickBot="1" x14ac:dyDescent="0.35">
      <c r="A395" s="871" t="s">
        <v>138</v>
      </c>
      <c r="B395" s="872"/>
      <c r="C395" s="872"/>
      <c r="D395" s="872"/>
      <c r="E395" s="872"/>
      <c r="F395" s="872"/>
      <c r="G395" s="873"/>
      <c r="H395" s="874" t="s">
        <v>103</v>
      </c>
      <c r="I395" s="875"/>
      <c r="J395" s="876"/>
      <c r="K395" s="877"/>
      <c r="L395" s="878" t="s">
        <v>103</v>
      </c>
      <c r="M395" s="879"/>
      <c r="N395" s="880"/>
    </row>
    <row r="396" spans="1:14" ht="31.95" customHeight="1" thickBot="1" x14ac:dyDescent="0.35">
      <c r="A396" s="881"/>
      <c r="B396" s="860"/>
      <c r="C396" s="860"/>
      <c r="D396" s="860"/>
      <c r="E396" s="860"/>
      <c r="F396" s="860"/>
      <c r="G396" s="882"/>
      <c r="H396" s="356" t="s">
        <v>100</v>
      </c>
      <c r="I396" s="356" t="s">
        <v>104</v>
      </c>
      <c r="J396" s="356" t="s">
        <v>139</v>
      </c>
      <c r="K396" s="877"/>
      <c r="L396" s="356" t="s">
        <v>105</v>
      </c>
      <c r="M396" s="356" t="s">
        <v>104</v>
      </c>
      <c r="N396" s="39" t="s">
        <v>139</v>
      </c>
    </row>
    <row r="397" spans="1:14" ht="31.95" customHeight="1" x14ac:dyDescent="0.3">
      <c r="A397" s="883"/>
      <c r="B397" s="863"/>
      <c r="C397" s="863"/>
      <c r="D397" s="863"/>
      <c r="E397" s="863"/>
      <c r="F397" s="863"/>
      <c r="G397" s="884"/>
      <c r="H397" s="887"/>
      <c r="I397" s="855"/>
      <c r="J397" s="888"/>
      <c r="K397" s="877"/>
      <c r="L397" s="853"/>
      <c r="M397" s="855"/>
      <c r="N397" s="857"/>
    </row>
    <row r="398" spans="1:14" ht="31.95" customHeight="1" thickBot="1" x14ac:dyDescent="0.35">
      <c r="A398" s="883"/>
      <c r="B398" s="863"/>
      <c r="C398" s="863"/>
      <c r="D398" s="863"/>
      <c r="E398" s="863"/>
      <c r="F398" s="863"/>
      <c r="G398" s="884"/>
      <c r="H398" s="887"/>
      <c r="I398" s="856"/>
      <c r="J398" s="889"/>
      <c r="K398" s="877"/>
      <c r="L398" s="854"/>
      <c r="M398" s="856"/>
      <c r="N398" s="858"/>
    </row>
    <row r="399" spans="1:14" ht="31.95" customHeight="1" thickBot="1" x14ac:dyDescent="0.35">
      <c r="A399" s="883"/>
      <c r="B399" s="863"/>
      <c r="C399" s="863"/>
      <c r="D399" s="863"/>
      <c r="E399" s="863"/>
      <c r="F399" s="863"/>
      <c r="G399" s="884"/>
      <c r="H399" s="779" t="s">
        <v>210</v>
      </c>
      <c r="I399" s="682"/>
      <c r="J399" s="682"/>
      <c r="K399" s="682"/>
      <c r="L399" s="682"/>
      <c r="M399" s="682"/>
      <c r="N399" s="683"/>
    </row>
    <row r="400" spans="1:14" ht="31.95" customHeight="1" x14ac:dyDescent="0.3">
      <c r="A400" s="883"/>
      <c r="B400" s="863"/>
      <c r="C400" s="863"/>
      <c r="D400" s="863"/>
      <c r="E400" s="863"/>
      <c r="F400" s="863"/>
      <c r="G400" s="884"/>
      <c r="H400" s="859"/>
      <c r="I400" s="860"/>
      <c r="J400" s="860"/>
      <c r="K400" s="860"/>
      <c r="L400" s="860"/>
      <c r="M400" s="860"/>
      <c r="N400" s="861"/>
    </row>
    <row r="401" spans="1:14" ht="31.95" customHeight="1" x14ac:dyDescent="0.3">
      <c r="A401" s="883"/>
      <c r="B401" s="863"/>
      <c r="C401" s="863"/>
      <c r="D401" s="863"/>
      <c r="E401" s="863"/>
      <c r="F401" s="863"/>
      <c r="G401" s="884"/>
      <c r="H401" s="862"/>
      <c r="I401" s="863"/>
      <c r="J401" s="863"/>
      <c r="K401" s="863"/>
      <c r="L401" s="863"/>
      <c r="M401" s="863"/>
      <c r="N401" s="864"/>
    </row>
    <row r="402" spans="1:14" ht="31.95" customHeight="1" x14ac:dyDescent="0.3">
      <c r="A402" s="883"/>
      <c r="B402" s="863"/>
      <c r="C402" s="863"/>
      <c r="D402" s="863"/>
      <c r="E402" s="863"/>
      <c r="F402" s="863"/>
      <c r="G402" s="884"/>
      <c r="H402" s="862"/>
      <c r="I402" s="863"/>
      <c r="J402" s="863"/>
      <c r="K402" s="863"/>
      <c r="L402" s="863"/>
      <c r="M402" s="863"/>
      <c r="N402" s="864"/>
    </row>
    <row r="403" spans="1:14" ht="31.95" customHeight="1" x14ac:dyDescent="0.3">
      <c r="A403" s="883"/>
      <c r="B403" s="863"/>
      <c r="C403" s="863"/>
      <c r="D403" s="863"/>
      <c r="E403" s="863"/>
      <c r="F403" s="863"/>
      <c r="G403" s="884"/>
      <c r="H403" s="862"/>
      <c r="I403" s="863"/>
      <c r="J403" s="863"/>
      <c r="K403" s="863"/>
      <c r="L403" s="863"/>
      <c r="M403" s="863"/>
      <c r="N403" s="864"/>
    </row>
    <row r="404" spans="1:14" ht="31.95" customHeight="1" x14ac:dyDescent="0.3">
      <c r="A404" s="883"/>
      <c r="B404" s="863"/>
      <c r="C404" s="863"/>
      <c r="D404" s="863"/>
      <c r="E404" s="863"/>
      <c r="F404" s="863"/>
      <c r="G404" s="884"/>
      <c r="H404" s="862"/>
      <c r="I404" s="863"/>
      <c r="J404" s="863"/>
      <c r="K404" s="863"/>
      <c r="L404" s="863"/>
      <c r="M404" s="863"/>
      <c r="N404" s="864"/>
    </row>
    <row r="405" spans="1:14" ht="31.95" customHeight="1" x14ac:dyDescent="0.3">
      <c r="A405" s="883"/>
      <c r="B405" s="863"/>
      <c r="C405" s="863"/>
      <c r="D405" s="863"/>
      <c r="E405" s="863"/>
      <c r="F405" s="863"/>
      <c r="G405" s="884"/>
      <c r="H405" s="862"/>
      <c r="I405" s="863"/>
      <c r="J405" s="863"/>
      <c r="K405" s="863"/>
      <c r="L405" s="863"/>
      <c r="M405" s="863"/>
      <c r="N405" s="864"/>
    </row>
    <row r="406" spans="1:14" ht="31.95" customHeight="1" x14ac:dyDescent="0.3">
      <c r="A406" s="883"/>
      <c r="B406" s="863"/>
      <c r="C406" s="863"/>
      <c r="D406" s="863"/>
      <c r="E406" s="863"/>
      <c r="F406" s="863"/>
      <c r="G406" s="884"/>
      <c r="H406" s="862"/>
      <c r="I406" s="863"/>
      <c r="J406" s="863"/>
      <c r="K406" s="863"/>
      <c r="L406" s="863"/>
      <c r="M406" s="863"/>
      <c r="N406" s="864"/>
    </row>
    <row r="407" spans="1:14" ht="31.95" customHeight="1" x14ac:dyDescent="0.3">
      <c r="A407" s="883"/>
      <c r="B407" s="863"/>
      <c r="C407" s="863"/>
      <c r="D407" s="863"/>
      <c r="E407" s="863"/>
      <c r="F407" s="863"/>
      <c r="G407" s="884"/>
      <c r="H407" s="862"/>
      <c r="I407" s="863"/>
      <c r="J407" s="863"/>
      <c r="K407" s="863"/>
      <c r="L407" s="863"/>
      <c r="M407" s="863"/>
      <c r="N407" s="864"/>
    </row>
    <row r="408" spans="1:14" ht="31.95" customHeight="1" x14ac:dyDescent="0.3">
      <c r="A408" s="883"/>
      <c r="B408" s="863"/>
      <c r="C408" s="863"/>
      <c r="D408" s="863"/>
      <c r="E408" s="863"/>
      <c r="F408" s="863"/>
      <c r="G408" s="884"/>
      <c r="H408" s="862"/>
      <c r="I408" s="863"/>
      <c r="J408" s="863"/>
      <c r="K408" s="863"/>
      <c r="L408" s="863"/>
      <c r="M408" s="863"/>
      <c r="N408" s="864"/>
    </row>
    <row r="409" spans="1:14" ht="31.95" customHeight="1" x14ac:dyDescent="0.3">
      <c r="A409" s="883"/>
      <c r="B409" s="863"/>
      <c r="C409" s="863"/>
      <c r="D409" s="863"/>
      <c r="E409" s="863"/>
      <c r="F409" s="863"/>
      <c r="G409" s="884"/>
      <c r="H409" s="862"/>
      <c r="I409" s="863"/>
      <c r="J409" s="863"/>
      <c r="K409" s="863"/>
      <c r="L409" s="863"/>
      <c r="M409" s="863"/>
      <c r="N409" s="864"/>
    </row>
    <row r="410" spans="1:14" ht="31.95" customHeight="1" x14ac:dyDescent="0.3">
      <c r="A410" s="883"/>
      <c r="B410" s="863"/>
      <c r="C410" s="863"/>
      <c r="D410" s="863"/>
      <c r="E410" s="863"/>
      <c r="F410" s="863"/>
      <c r="G410" s="884"/>
      <c r="H410" s="862"/>
      <c r="I410" s="863"/>
      <c r="J410" s="863"/>
      <c r="K410" s="863"/>
      <c r="L410" s="863"/>
      <c r="M410" s="863"/>
      <c r="N410" s="864"/>
    </row>
    <row r="411" spans="1:14" ht="31.95" customHeight="1" x14ac:dyDescent="0.3">
      <c r="A411" s="883"/>
      <c r="B411" s="863"/>
      <c r="C411" s="863"/>
      <c r="D411" s="863"/>
      <c r="E411" s="863"/>
      <c r="F411" s="863"/>
      <c r="G411" s="884"/>
      <c r="H411" s="862"/>
      <c r="I411" s="863"/>
      <c r="J411" s="863"/>
      <c r="K411" s="863"/>
      <c r="L411" s="863"/>
      <c r="M411" s="863"/>
      <c r="N411" s="864"/>
    </row>
    <row r="412" spans="1:14" ht="31.95" customHeight="1" x14ac:dyDescent="0.3">
      <c r="A412" s="883"/>
      <c r="B412" s="863"/>
      <c r="C412" s="863"/>
      <c r="D412" s="863"/>
      <c r="E412" s="863"/>
      <c r="F412" s="863"/>
      <c r="G412" s="884"/>
      <c r="H412" s="862"/>
      <c r="I412" s="863"/>
      <c r="J412" s="863"/>
      <c r="K412" s="863"/>
      <c r="L412" s="863"/>
      <c r="M412" s="863"/>
      <c r="N412" s="864"/>
    </row>
    <row r="413" spans="1:14" ht="31.95" customHeight="1" x14ac:dyDescent="0.3">
      <c r="A413" s="883"/>
      <c r="B413" s="863"/>
      <c r="C413" s="863"/>
      <c r="D413" s="863"/>
      <c r="E413" s="863"/>
      <c r="F413" s="863"/>
      <c r="G413" s="884"/>
      <c r="H413" s="862"/>
      <c r="I413" s="863"/>
      <c r="J413" s="863"/>
      <c r="K413" s="863"/>
      <c r="L413" s="863"/>
      <c r="M413" s="863"/>
      <c r="N413" s="864"/>
    </row>
    <row r="414" spans="1:14" ht="31.95" customHeight="1" x14ac:dyDescent="0.3">
      <c r="A414" s="883"/>
      <c r="B414" s="863"/>
      <c r="C414" s="863"/>
      <c r="D414" s="863"/>
      <c r="E414" s="863"/>
      <c r="F414" s="863"/>
      <c r="G414" s="884"/>
      <c r="H414" s="862"/>
      <c r="I414" s="863"/>
      <c r="J414" s="863"/>
      <c r="K414" s="863"/>
      <c r="L414" s="863"/>
      <c r="M414" s="863"/>
      <c r="N414" s="864"/>
    </row>
    <row r="415" spans="1:14" ht="31.95" customHeight="1" x14ac:dyDescent="0.3">
      <c r="A415" s="883"/>
      <c r="B415" s="863"/>
      <c r="C415" s="863"/>
      <c r="D415" s="863"/>
      <c r="E415" s="863"/>
      <c r="F415" s="863"/>
      <c r="G415" s="884"/>
      <c r="H415" s="862"/>
      <c r="I415" s="863"/>
      <c r="J415" s="863"/>
      <c r="K415" s="863"/>
      <c r="L415" s="863"/>
      <c r="M415" s="863"/>
      <c r="N415" s="864"/>
    </row>
    <row r="416" spans="1:14" ht="31.95" customHeight="1" thickBot="1" x14ac:dyDescent="0.35">
      <c r="A416" s="885"/>
      <c r="B416" s="866"/>
      <c r="C416" s="866"/>
      <c r="D416" s="866"/>
      <c r="E416" s="866"/>
      <c r="F416" s="866"/>
      <c r="G416" s="886"/>
      <c r="H416" s="865"/>
      <c r="I416" s="866"/>
      <c r="J416" s="866"/>
      <c r="K416" s="866"/>
      <c r="L416" s="866"/>
      <c r="M416" s="866"/>
      <c r="N416" s="867"/>
    </row>
    <row r="417" spans="1:14" ht="31.95" customHeight="1" thickTop="1" thickBot="1" x14ac:dyDescent="0.35">
      <c r="A417" s="868" t="s">
        <v>99</v>
      </c>
      <c r="B417" s="869"/>
      <c r="C417" s="869"/>
      <c r="D417" s="869"/>
      <c r="E417" s="869"/>
      <c r="F417" s="869"/>
      <c r="G417" s="869"/>
      <c r="H417" s="869"/>
      <c r="I417" s="869"/>
      <c r="J417" s="869"/>
      <c r="K417" s="869"/>
      <c r="L417" s="869"/>
      <c r="M417" s="869"/>
      <c r="N417" s="870"/>
    </row>
    <row r="418" spans="1:14" ht="31.95" customHeight="1" thickBot="1" x14ac:dyDescent="0.35">
      <c r="A418" s="844"/>
      <c r="B418" s="845"/>
      <c r="C418" s="845"/>
      <c r="D418" s="845"/>
      <c r="E418" s="845"/>
      <c r="F418" s="845"/>
      <c r="G418" s="845"/>
      <c r="H418" s="845"/>
      <c r="I418" s="845"/>
      <c r="J418" s="846"/>
      <c r="K418" s="21" t="s">
        <v>132</v>
      </c>
      <c r="L418" s="847"/>
      <c r="M418" s="848"/>
      <c r="N418" s="849"/>
    </row>
    <row r="419" spans="1:14" ht="31.95" customHeight="1" thickBot="1" x14ac:dyDescent="0.35">
      <c r="A419" s="844"/>
      <c r="B419" s="845"/>
      <c r="C419" s="845"/>
      <c r="D419" s="845"/>
      <c r="E419" s="845"/>
      <c r="F419" s="845"/>
      <c r="G419" s="845"/>
      <c r="H419" s="845"/>
      <c r="I419" s="845"/>
      <c r="J419" s="846"/>
      <c r="K419" s="21" t="s">
        <v>132</v>
      </c>
      <c r="L419" s="847"/>
      <c r="M419" s="848"/>
      <c r="N419" s="849"/>
    </row>
    <row r="420" spans="1:14" ht="31.95" customHeight="1" thickBot="1" x14ac:dyDescent="0.35">
      <c r="A420" s="844"/>
      <c r="B420" s="845"/>
      <c r="C420" s="845"/>
      <c r="D420" s="845"/>
      <c r="E420" s="845"/>
      <c r="F420" s="845"/>
      <c r="G420" s="845"/>
      <c r="H420" s="845"/>
      <c r="I420" s="845"/>
      <c r="J420" s="846"/>
      <c r="K420" s="21" t="s">
        <v>132</v>
      </c>
      <c r="L420" s="847"/>
      <c r="M420" s="848"/>
      <c r="N420" s="849"/>
    </row>
    <row r="421" spans="1:14" ht="31.95" customHeight="1" thickBot="1" x14ac:dyDescent="0.35">
      <c r="A421" s="844"/>
      <c r="B421" s="845"/>
      <c r="C421" s="845"/>
      <c r="D421" s="845"/>
      <c r="E421" s="845"/>
      <c r="F421" s="845"/>
      <c r="G421" s="845"/>
      <c r="H421" s="845"/>
      <c r="I421" s="845"/>
      <c r="J421" s="846"/>
      <c r="K421" s="21" t="s">
        <v>132</v>
      </c>
      <c r="L421" s="847"/>
      <c r="M421" s="848"/>
      <c r="N421" s="849"/>
    </row>
    <row r="422" spans="1:14" ht="31.95" customHeight="1" thickBot="1" x14ac:dyDescent="0.35">
      <c r="A422" s="844"/>
      <c r="B422" s="845"/>
      <c r="C422" s="845"/>
      <c r="D422" s="845"/>
      <c r="E422" s="845"/>
      <c r="F422" s="845"/>
      <c r="G422" s="845"/>
      <c r="H422" s="845"/>
      <c r="I422" s="845"/>
      <c r="J422" s="846"/>
      <c r="K422" s="21" t="s">
        <v>132</v>
      </c>
      <c r="L422" s="847"/>
      <c r="M422" s="848"/>
      <c r="N422" s="849"/>
    </row>
    <row r="423" spans="1:14" ht="31.95" customHeight="1" thickBot="1" x14ac:dyDescent="0.35">
      <c r="A423" s="844"/>
      <c r="B423" s="845"/>
      <c r="C423" s="845"/>
      <c r="D423" s="845"/>
      <c r="E423" s="845"/>
      <c r="F423" s="845"/>
      <c r="G423" s="845"/>
      <c r="H423" s="845"/>
      <c r="I423" s="845"/>
      <c r="J423" s="846"/>
      <c r="K423" s="21" t="s">
        <v>132</v>
      </c>
      <c r="L423" s="847"/>
      <c r="M423" s="848"/>
      <c r="N423" s="849"/>
    </row>
    <row r="424" spans="1:14" ht="31.95" customHeight="1" thickBot="1" x14ac:dyDescent="0.35">
      <c r="A424" s="844"/>
      <c r="B424" s="845"/>
      <c r="C424" s="845"/>
      <c r="D424" s="845"/>
      <c r="E424" s="845"/>
      <c r="F424" s="845"/>
      <c r="G424" s="845"/>
      <c r="H424" s="845"/>
      <c r="I424" s="845"/>
      <c r="J424" s="846"/>
      <c r="K424" s="21" t="s">
        <v>132</v>
      </c>
      <c r="L424" s="847"/>
      <c r="M424" s="848"/>
      <c r="N424" s="849"/>
    </row>
    <row r="425" spans="1:14" ht="31.95" customHeight="1" thickBot="1" x14ac:dyDescent="0.35">
      <c r="A425" s="844"/>
      <c r="B425" s="845"/>
      <c r="C425" s="845"/>
      <c r="D425" s="845"/>
      <c r="E425" s="845"/>
      <c r="F425" s="845"/>
      <c r="G425" s="845"/>
      <c r="H425" s="845"/>
      <c r="I425" s="845"/>
      <c r="J425" s="846"/>
      <c r="K425" s="21" t="s">
        <v>132</v>
      </c>
      <c r="L425" s="847"/>
      <c r="M425" s="848"/>
      <c r="N425" s="849"/>
    </row>
    <row r="426" spans="1:14" ht="31.95" customHeight="1" thickBot="1" x14ac:dyDescent="0.35">
      <c r="A426" s="844"/>
      <c r="B426" s="845"/>
      <c r="C426" s="845"/>
      <c r="D426" s="845"/>
      <c r="E426" s="845"/>
      <c r="F426" s="845"/>
      <c r="G426" s="845"/>
      <c r="H426" s="845"/>
      <c r="I426" s="845"/>
      <c r="J426" s="846"/>
      <c r="K426" s="21" t="s">
        <v>132</v>
      </c>
      <c r="L426" s="847"/>
      <c r="M426" s="848"/>
      <c r="N426" s="849"/>
    </row>
    <row r="427" spans="1:14" ht="31.95" customHeight="1" thickBot="1" x14ac:dyDescent="0.35">
      <c r="A427" s="844"/>
      <c r="B427" s="845"/>
      <c r="C427" s="845"/>
      <c r="D427" s="845"/>
      <c r="E427" s="845"/>
      <c r="F427" s="845"/>
      <c r="G427" s="845"/>
      <c r="H427" s="845"/>
      <c r="I427" s="845"/>
      <c r="J427" s="846"/>
      <c r="K427" s="21" t="s">
        <v>132</v>
      </c>
      <c r="L427" s="847"/>
      <c r="M427" s="848"/>
      <c r="N427" s="849"/>
    </row>
    <row r="428" spans="1:14" ht="31.95" customHeight="1" thickBot="1" x14ac:dyDescent="0.35">
      <c r="A428" s="844"/>
      <c r="B428" s="845"/>
      <c r="C428" s="845"/>
      <c r="D428" s="845"/>
      <c r="E428" s="845"/>
      <c r="F428" s="845"/>
      <c r="G428" s="845"/>
      <c r="H428" s="845"/>
      <c r="I428" s="845"/>
      <c r="J428" s="846"/>
      <c r="K428" s="21" t="s">
        <v>132</v>
      </c>
      <c r="L428" s="847"/>
      <c r="M428" s="848"/>
      <c r="N428" s="849"/>
    </row>
    <row r="429" spans="1:14" ht="31.95" customHeight="1" thickBot="1" x14ac:dyDescent="0.35">
      <c r="A429" s="844"/>
      <c r="B429" s="845"/>
      <c r="C429" s="845"/>
      <c r="D429" s="845"/>
      <c r="E429" s="845"/>
      <c r="F429" s="845"/>
      <c r="G429" s="845"/>
      <c r="H429" s="845"/>
      <c r="I429" s="845"/>
      <c r="J429" s="846"/>
      <c r="K429" s="21" t="s">
        <v>132</v>
      </c>
      <c r="L429" s="847"/>
      <c r="M429" s="848"/>
      <c r="N429" s="849"/>
    </row>
    <row r="430" spans="1:14" ht="31.95" customHeight="1" thickBot="1" x14ac:dyDescent="0.35">
      <c r="A430" s="844"/>
      <c r="B430" s="845"/>
      <c r="C430" s="845"/>
      <c r="D430" s="845"/>
      <c r="E430" s="845"/>
      <c r="F430" s="845"/>
      <c r="G430" s="845"/>
      <c r="H430" s="845"/>
      <c r="I430" s="845"/>
      <c r="J430" s="846"/>
      <c r="K430" s="21" t="s">
        <v>132</v>
      </c>
      <c r="L430" s="847"/>
      <c r="M430" s="848"/>
      <c r="N430" s="849"/>
    </row>
    <row r="431" spans="1:14" ht="31.95" customHeight="1" thickBot="1" x14ac:dyDescent="0.35">
      <c r="A431" s="844"/>
      <c r="B431" s="845"/>
      <c r="C431" s="845"/>
      <c r="D431" s="845"/>
      <c r="E431" s="845"/>
      <c r="F431" s="845"/>
      <c r="G431" s="845"/>
      <c r="H431" s="845"/>
      <c r="I431" s="845"/>
      <c r="J431" s="846"/>
      <c r="K431" s="21" t="s">
        <v>132</v>
      </c>
      <c r="L431" s="847"/>
      <c r="M431" s="848"/>
      <c r="N431" s="849"/>
    </row>
    <row r="432" spans="1:14" ht="31.95" customHeight="1" thickBot="1" x14ac:dyDescent="0.35">
      <c r="A432" s="844"/>
      <c r="B432" s="845"/>
      <c r="C432" s="845"/>
      <c r="D432" s="845"/>
      <c r="E432" s="845"/>
      <c r="F432" s="845"/>
      <c r="G432" s="845"/>
      <c r="H432" s="845"/>
      <c r="I432" s="845"/>
      <c r="J432" s="846"/>
      <c r="K432" s="21" t="s">
        <v>132</v>
      </c>
      <c r="L432" s="847"/>
      <c r="M432" s="848"/>
      <c r="N432" s="849"/>
    </row>
    <row r="433" spans="1:14" ht="31.95" customHeight="1" thickBot="1" x14ac:dyDescent="0.35">
      <c r="A433" s="844"/>
      <c r="B433" s="845"/>
      <c r="C433" s="845"/>
      <c r="D433" s="845"/>
      <c r="E433" s="845"/>
      <c r="F433" s="845"/>
      <c r="G433" s="845"/>
      <c r="H433" s="845"/>
      <c r="I433" s="845"/>
      <c r="J433" s="846"/>
      <c r="K433" s="21" t="s">
        <v>132</v>
      </c>
      <c r="L433" s="847"/>
      <c r="M433" s="848"/>
      <c r="N433" s="849"/>
    </row>
    <row r="434" spans="1:14" ht="31.95" customHeight="1" thickBot="1" x14ac:dyDescent="0.35">
      <c r="A434" s="844"/>
      <c r="B434" s="845"/>
      <c r="C434" s="845"/>
      <c r="D434" s="845"/>
      <c r="E434" s="845"/>
      <c r="F434" s="845"/>
      <c r="G434" s="845"/>
      <c r="H434" s="845"/>
      <c r="I434" s="845"/>
      <c r="J434" s="846"/>
      <c r="K434" s="21" t="s">
        <v>132</v>
      </c>
      <c r="L434" s="847"/>
      <c r="M434" s="848"/>
      <c r="N434" s="849"/>
    </row>
    <row r="435" spans="1:14" ht="31.95" customHeight="1" thickBot="1" x14ac:dyDescent="0.35">
      <c r="A435" s="844"/>
      <c r="B435" s="845"/>
      <c r="C435" s="845"/>
      <c r="D435" s="845"/>
      <c r="E435" s="845"/>
      <c r="F435" s="845"/>
      <c r="G435" s="845"/>
      <c r="H435" s="845"/>
      <c r="I435" s="845"/>
      <c r="J435" s="846"/>
      <c r="K435" s="21" t="s">
        <v>132</v>
      </c>
      <c r="L435" s="847"/>
      <c r="M435" s="848"/>
      <c r="N435" s="849"/>
    </row>
    <row r="436" spans="1:14" ht="31.95" customHeight="1" thickBot="1" x14ac:dyDescent="0.35">
      <c r="A436" s="844"/>
      <c r="B436" s="845"/>
      <c r="C436" s="845"/>
      <c r="D436" s="845"/>
      <c r="E436" s="845"/>
      <c r="F436" s="845"/>
      <c r="G436" s="845"/>
      <c r="H436" s="845"/>
      <c r="I436" s="845"/>
      <c r="J436" s="846"/>
      <c r="K436" s="21" t="s">
        <v>132</v>
      </c>
      <c r="L436" s="847"/>
      <c r="M436" s="848"/>
      <c r="N436" s="849"/>
    </row>
    <row r="437" spans="1:14" ht="25.2" customHeight="1" thickBot="1" x14ac:dyDescent="0.35">
      <c r="A437" s="844"/>
      <c r="B437" s="845"/>
      <c r="C437" s="845"/>
      <c r="D437" s="845"/>
      <c r="E437" s="845"/>
      <c r="F437" s="845"/>
      <c r="G437" s="845"/>
      <c r="H437" s="845"/>
      <c r="I437" s="845"/>
      <c r="J437" s="846"/>
      <c r="K437" s="21" t="s">
        <v>339</v>
      </c>
      <c r="L437" s="847">
        <f>SUM(L418:N436)</f>
        <v>0</v>
      </c>
      <c r="M437" s="848"/>
      <c r="N437" s="849"/>
    </row>
    <row r="438" spans="1:14" ht="31.95" customHeight="1" thickBot="1" x14ac:dyDescent="0.35">
      <c r="A438" s="850" t="s">
        <v>146</v>
      </c>
      <c r="B438" s="851"/>
      <c r="C438" s="851"/>
      <c r="D438" s="851"/>
      <c r="E438" s="851"/>
      <c r="F438" s="851"/>
      <c r="G438" s="851"/>
      <c r="H438" s="851"/>
      <c r="I438" s="851"/>
      <c r="J438" s="851"/>
      <c r="K438" s="851"/>
      <c r="L438" s="851"/>
      <c r="M438" s="851"/>
      <c r="N438" s="852"/>
    </row>
    <row r="439" spans="1:14" ht="31.95" customHeight="1" thickBot="1" x14ac:dyDescent="0.35">
      <c r="A439" s="844"/>
      <c r="B439" s="845"/>
      <c r="C439" s="845"/>
      <c r="D439" s="845"/>
      <c r="E439" s="845"/>
      <c r="F439" s="845"/>
      <c r="G439" s="845"/>
      <c r="H439" s="845"/>
      <c r="I439" s="845"/>
      <c r="J439" s="846"/>
      <c r="K439" s="21" t="s">
        <v>132</v>
      </c>
      <c r="L439" s="847"/>
      <c r="M439" s="848"/>
      <c r="N439" s="849"/>
    </row>
    <row r="440" spans="1:14" ht="31.95" customHeight="1" thickBot="1" x14ac:dyDescent="0.35">
      <c r="A440" s="844"/>
      <c r="B440" s="845"/>
      <c r="C440" s="845"/>
      <c r="D440" s="845"/>
      <c r="E440" s="845"/>
      <c r="F440" s="845"/>
      <c r="G440" s="845"/>
      <c r="H440" s="845"/>
      <c r="I440" s="845"/>
      <c r="J440" s="846"/>
      <c r="K440" s="21" t="s">
        <v>132</v>
      </c>
      <c r="L440" s="847"/>
      <c r="M440" s="848"/>
      <c r="N440" s="849"/>
    </row>
    <row r="441" spans="1:14" ht="31.95" customHeight="1" thickBot="1" x14ac:dyDescent="0.35">
      <c r="A441" s="844"/>
      <c r="B441" s="845"/>
      <c r="C441" s="845"/>
      <c r="D441" s="845"/>
      <c r="E441" s="845"/>
      <c r="F441" s="845"/>
      <c r="G441" s="845"/>
      <c r="H441" s="845"/>
      <c r="I441" s="845"/>
      <c r="J441" s="846"/>
      <c r="K441" s="21" t="s">
        <v>132</v>
      </c>
      <c r="L441" s="847"/>
      <c r="M441" s="848"/>
      <c r="N441" s="849"/>
    </row>
    <row r="442" spans="1:14" ht="31.95" customHeight="1" thickBot="1" x14ac:dyDescent="0.35">
      <c r="A442" s="844"/>
      <c r="B442" s="845"/>
      <c r="C442" s="845"/>
      <c r="D442" s="845"/>
      <c r="E442" s="845"/>
      <c r="F442" s="845"/>
      <c r="G442" s="845"/>
      <c r="H442" s="845"/>
      <c r="I442" s="845"/>
      <c r="J442" s="846"/>
      <c r="K442" s="21" t="s">
        <v>132</v>
      </c>
      <c r="L442" s="847"/>
      <c r="M442" s="848"/>
      <c r="N442" s="849"/>
    </row>
    <row r="443" spans="1:14" ht="31.95" customHeight="1" thickBot="1" x14ac:dyDescent="0.35">
      <c r="A443" s="844"/>
      <c r="B443" s="845"/>
      <c r="C443" s="845"/>
      <c r="D443" s="845"/>
      <c r="E443" s="845"/>
      <c r="F443" s="845"/>
      <c r="G443" s="845"/>
      <c r="H443" s="845"/>
      <c r="I443" s="845"/>
      <c r="J443" s="846"/>
      <c r="K443" s="21" t="s">
        <v>132</v>
      </c>
      <c r="L443" s="847"/>
      <c r="M443" s="848"/>
      <c r="N443" s="849"/>
    </row>
    <row r="444" spans="1:14" ht="31.95" customHeight="1" thickBot="1" x14ac:dyDescent="0.35">
      <c r="A444" s="844"/>
      <c r="B444" s="845"/>
      <c r="C444" s="845"/>
      <c r="D444" s="845"/>
      <c r="E444" s="845"/>
      <c r="F444" s="845"/>
      <c r="G444" s="845"/>
      <c r="H444" s="845"/>
      <c r="I444" s="845"/>
      <c r="J444" s="846"/>
      <c r="K444" s="21" t="s">
        <v>132</v>
      </c>
      <c r="L444" s="847"/>
      <c r="M444" s="848"/>
      <c r="N444" s="849"/>
    </row>
    <row r="445" spans="1:14" ht="31.95" customHeight="1" thickBot="1" x14ac:dyDescent="0.35">
      <c r="A445" s="844"/>
      <c r="B445" s="845"/>
      <c r="C445" s="845"/>
      <c r="D445" s="845"/>
      <c r="E445" s="845"/>
      <c r="F445" s="845"/>
      <c r="G445" s="845"/>
      <c r="H445" s="845"/>
      <c r="I445" s="845"/>
      <c r="J445" s="846"/>
      <c r="K445" s="21" t="s">
        <v>132</v>
      </c>
      <c r="L445" s="847"/>
      <c r="M445" s="848"/>
      <c r="N445" s="849"/>
    </row>
    <row r="446" spans="1:14" ht="31.95" customHeight="1" thickBot="1" x14ac:dyDescent="0.35">
      <c r="A446" s="844"/>
      <c r="B446" s="845"/>
      <c r="C446" s="845"/>
      <c r="D446" s="845"/>
      <c r="E446" s="845"/>
      <c r="F446" s="845"/>
      <c r="G446" s="845"/>
      <c r="H446" s="845"/>
      <c r="I446" s="845"/>
      <c r="J446" s="846"/>
      <c r="K446" s="21" t="s">
        <v>132</v>
      </c>
      <c r="L446" s="847"/>
      <c r="M446" s="848"/>
      <c r="N446" s="849"/>
    </row>
    <row r="447" spans="1:14" ht="31.95" customHeight="1" thickBot="1" x14ac:dyDescent="0.35">
      <c r="A447" s="844"/>
      <c r="B447" s="845"/>
      <c r="C447" s="845"/>
      <c r="D447" s="845"/>
      <c r="E447" s="845"/>
      <c r="F447" s="845"/>
      <c r="G447" s="845"/>
      <c r="H447" s="845"/>
      <c r="I447" s="845"/>
      <c r="J447" s="846"/>
      <c r="K447" s="21" t="s">
        <v>132</v>
      </c>
      <c r="L447" s="847"/>
      <c r="M447" s="848"/>
      <c r="N447" s="849"/>
    </row>
    <row r="448" spans="1:14" ht="31.95" customHeight="1" thickBot="1" x14ac:dyDescent="0.35">
      <c r="A448" s="844"/>
      <c r="B448" s="845"/>
      <c r="C448" s="845"/>
      <c r="D448" s="845"/>
      <c r="E448" s="845"/>
      <c r="F448" s="845"/>
      <c r="G448" s="845"/>
      <c r="H448" s="845"/>
      <c r="I448" s="845"/>
      <c r="J448" s="846"/>
      <c r="K448" s="21" t="s">
        <v>132</v>
      </c>
      <c r="L448" s="847"/>
      <c r="M448" s="848"/>
      <c r="N448" s="849"/>
    </row>
    <row r="449" spans="1:14" ht="31.95" customHeight="1" thickBot="1" x14ac:dyDescent="0.35">
      <c r="A449" s="834"/>
      <c r="B449" s="835"/>
      <c r="C449" s="835"/>
      <c r="D449" s="835"/>
      <c r="E449" s="835"/>
      <c r="F449" s="835"/>
      <c r="G449" s="835"/>
      <c r="H449" s="835"/>
      <c r="I449" s="835"/>
      <c r="J449" s="836"/>
      <c r="K449" s="203" t="s">
        <v>132</v>
      </c>
      <c r="L449" s="837"/>
      <c r="M449" s="838"/>
      <c r="N449" s="839"/>
    </row>
    <row r="450" spans="1:14" ht="31.95" customHeight="1" thickBot="1" x14ac:dyDescent="0.35">
      <c r="A450" s="840"/>
      <c r="B450" s="841"/>
      <c r="C450" s="841"/>
      <c r="D450" s="841"/>
      <c r="E450" s="841"/>
      <c r="F450" s="841"/>
      <c r="G450" s="841"/>
      <c r="H450" s="841"/>
      <c r="I450" s="841"/>
      <c r="J450" s="841"/>
      <c r="K450" s="477" t="s">
        <v>339</v>
      </c>
      <c r="L450" s="842">
        <f>SUM(L439:N449)</f>
        <v>0</v>
      </c>
      <c r="M450" s="842"/>
      <c r="N450" s="843"/>
    </row>
    <row r="451" spans="1:14" ht="31.95" customHeight="1" thickTop="1" thickBot="1" x14ac:dyDescent="0.35">
      <c r="A451" s="698" t="s">
        <v>155</v>
      </c>
      <c r="B451" s="699"/>
      <c r="C451" s="699"/>
      <c r="D451" s="699"/>
      <c r="E451" s="699"/>
      <c r="F451" s="699"/>
      <c r="G451" s="699"/>
      <c r="H451" s="699"/>
      <c r="I451" s="699"/>
      <c r="J451" s="699"/>
      <c r="K451" s="699"/>
      <c r="L451" s="699"/>
      <c r="M451" s="699"/>
      <c r="N451" s="700"/>
    </row>
    <row r="452" spans="1:14" ht="32.1" customHeight="1" thickBot="1" x14ac:dyDescent="0.35">
      <c r="A452" s="661" t="s">
        <v>118</v>
      </c>
      <c r="B452" s="662"/>
      <c r="C452" s="662" t="s">
        <v>150</v>
      </c>
      <c r="D452" s="662"/>
      <c r="E452" s="662" t="s">
        <v>119</v>
      </c>
      <c r="F452" s="662"/>
      <c r="G452" s="827" t="s">
        <v>46</v>
      </c>
      <c r="H452" s="828"/>
      <c r="I452" s="662" t="s">
        <v>108</v>
      </c>
      <c r="J452" s="662"/>
      <c r="K452" s="487" t="s">
        <v>109</v>
      </c>
      <c r="L452" s="488" t="s">
        <v>379</v>
      </c>
      <c r="M452" s="815" t="s">
        <v>378</v>
      </c>
      <c r="N452" s="821"/>
    </row>
    <row r="453" spans="1:14" ht="30.15" customHeight="1" thickBot="1" x14ac:dyDescent="0.35">
      <c r="A453" s="669"/>
      <c r="B453" s="670"/>
      <c r="C453" s="670"/>
      <c r="D453" s="670"/>
      <c r="E453" s="670"/>
      <c r="F453" s="670"/>
      <c r="G453" s="822"/>
      <c r="H453" s="823"/>
      <c r="I453" s="670"/>
      <c r="J453" s="670"/>
      <c r="K453" s="393"/>
      <c r="L453" s="252"/>
      <c r="M453" s="830"/>
      <c r="N453" s="831"/>
    </row>
    <row r="454" spans="1:14" ht="32.1" customHeight="1" thickBot="1" x14ac:dyDescent="0.35">
      <c r="A454" s="661" t="s">
        <v>52</v>
      </c>
      <c r="B454" s="662"/>
      <c r="C454" s="827" t="s">
        <v>147</v>
      </c>
      <c r="D454" s="828"/>
      <c r="E454" s="827" t="s">
        <v>380</v>
      </c>
      <c r="F454" s="828"/>
      <c r="G454" s="827" t="s">
        <v>148</v>
      </c>
      <c r="H454" s="828"/>
      <c r="I454" s="662" t="s">
        <v>57</v>
      </c>
      <c r="J454" s="662"/>
      <c r="K454" s="829" t="s">
        <v>382</v>
      </c>
      <c r="L454" s="829"/>
      <c r="M454" s="815" t="s">
        <v>375</v>
      </c>
      <c r="N454" s="821"/>
    </row>
    <row r="455" spans="1:14" ht="30.15" customHeight="1" thickBot="1" x14ac:dyDescent="0.35">
      <c r="A455" s="669"/>
      <c r="B455" s="670"/>
      <c r="C455" s="670"/>
      <c r="D455" s="670"/>
      <c r="E455" s="670"/>
      <c r="F455" s="670"/>
      <c r="G455" s="822"/>
      <c r="H455" s="823"/>
      <c r="I455" s="670"/>
      <c r="J455" s="670"/>
      <c r="K455" s="824"/>
      <c r="L455" s="824"/>
      <c r="M455" s="825"/>
      <c r="N455" s="826"/>
    </row>
    <row r="456" spans="1:14" ht="32.1" customHeight="1" thickBot="1" x14ac:dyDescent="0.35">
      <c r="A456" s="810" t="s">
        <v>110</v>
      </c>
      <c r="B456" s="811"/>
      <c r="C456" s="631" t="s">
        <v>376</v>
      </c>
      <c r="D456" s="812"/>
      <c r="E456" s="631" t="s">
        <v>149</v>
      </c>
      <c r="F456" s="812"/>
      <c r="G456" s="813" t="s">
        <v>153</v>
      </c>
      <c r="H456" s="814"/>
      <c r="I456" s="815" t="s">
        <v>152</v>
      </c>
      <c r="J456" s="816"/>
      <c r="K456" s="817" t="s">
        <v>208</v>
      </c>
      <c r="L456" s="832"/>
      <c r="M456" s="799" t="s">
        <v>383</v>
      </c>
      <c r="N456" s="800"/>
    </row>
    <row r="457" spans="1:14" ht="30.15" customHeight="1" thickBot="1" x14ac:dyDescent="0.35">
      <c r="A457" s="705"/>
      <c r="B457" s="706"/>
      <c r="C457" s="706"/>
      <c r="D457" s="706"/>
      <c r="E457" s="706"/>
      <c r="F457" s="706"/>
      <c r="G457" s="804" t="s">
        <v>154</v>
      </c>
      <c r="H457" s="805"/>
      <c r="I457" s="806"/>
      <c r="J457" s="807"/>
      <c r="K457" s="819"/>
      <c r="L457" s="833"/>
      <c r="M457" s="808"/>
      <c r="N457" s="809"/>
    </row>
    <row r="458" spans="1:14" ht="7.2" customHeight="1" thickBot="1" x14ac:dyDescent="0.35">
      <c r="A458" s="684"/>
      <c r="B458" s="685"/>
      <c r="C458" s="685"/>
      <c r="D458" s="685"/>
      <c r="E458" s="685"/>
      <c r="F458" s="685"/>
      <c r="G458" s="685"/>
      <c r="H458" s="685"/>
      <c r="I458" s="685"/>
      <c r="J458" s="685"/>
      <c r="K458" s="685"/>
      <c r="L458" s="685"/>
      <c r="M458" s="685"/>
      <c r="N458" s="686"/>
    </row>
    <row r="459" spans="1:14" ht="30.15" customHeight="1" thickBot="1" x14ac:dyDescent="0.35">
      <c r="A459" s="681" t="s">
        <v>156</v>
      </c>
      <c r="B459" s="682"/>
      <c r="C459" s="682"/>
      <c r="D459" s="682"/>
      <c r="E459" s="682"/>
      <c r="F459" s="682"/>
      <c r="G459" s="682"/>
      <c r="H459" s="682"/>
      <c r="I459" s="682"/>
      <c r="J459" s="682"/>
      <c r="K459" s="682"/>
      <c r="L459" s="682"/>
      <c r="M459" s="682"/>
      <c r="N459" s="683"/>
    </row>
    <row r="460" spans="1:14" ht="32.1" customHeight="1" thickBot="1" x14ac:dyDescent="0.35">
      <c r="A460" s="810" t="s">
        <v>118</v>
      </c>
      <c r="B460" s="811"/>
      <c r="C460" s="811" t="s">
        <v>150</v>
      </c>
      <c r="D460" s="811"/>
      <c r="E460" s="811" t="s">
        <v>119</v>
      </c>
      <c r="F460" s="811"/>
      <c r="G460" s="631" t="s">
        <v>46</v>
      </c>
      <c r="H460" s="812"/>
      <c r="I460" s="811" t="s">
        <v>108</v>
      </c>
      <c r="J460" s="811"/>
      <c r="K460" s="381" t="s">
        <v>109</v>
      </c>
      <c r="L460" s="489" t="s">
        <v>111</v>
      </c>
      <c r="M460" s="815" t="s">
        <v>378</v>
      </c>
      <c r="N460" s="821"/>
    </row>
    <row r="461" spans="1:14" ht="30.15" customHeight="1" thickBot="1" x14ac:dyDescent="0.35">
      <c r="A461" s="705"/>
      <c r="B461" s="706"/>
      <c r="C461" s="706"/>
      <c r="D461" s="706"/>
      <c r="E461" s="706"/>
      <c r="F461" s="706"/>
      <c r="G461" s="628"/>
      <c r="H461" s="657"/>
      <c r="I461" s="706"/>
      <c r="J461" s="706"/>
      <c r="K461" s="376"/>
      <c r="L461" s="71"/>
      <c r="M461" s="830"/>
      <c r="N461" s="831"/>
    </row>
    <row r="462" spans="1:14" ht="32.1" customHeight="1" thickBot="1" x14ac:dyDescent="0.35">
      <c r="A462" s="661" t="s">
        <v>52</v>
      </c>
      <c r="B462" s="662"/>
      <c r="C462" s="827" t="s">
        <v>147</v>
      </c>
      <c r="D462" s="828"/>
      <c r="E462" s="827" t="s">
        <v>381</v>
      </c>
      <c r="F462" s="828"/>
      <c r="G462" s="827" t="s">
        <v>148</v>
      </c>
      <c r="H462" s="828"/>
      <c r="I462" s="662" t="s">
        <v>57</v>
      </c>
      <c r="J462" s="662"/>
      <c r="K462" s="829" t="s">
        <v>382</v>
      </c>
      <c r="L462" s="829"/>
      <c r="M462" s="815" t="s">
        <v>375</v>
      </c>
      <c r="N462" s="821"/>
    </row>
    <row r="463" spans="1:14" ht="30.15" customHeight="1" thickBot="1" x14ac:dyDescent="0.35">
      <c r="A463" s="669"/>
      <c r="B463" s="670"/>
      <c r="C463" s="670"/>
      <c r="D463" s="670"/>
      <c r="E463" s="670"/>
      <c r="F463" s="670"/>
      <c r="G463" s="822"/>
      <c r="H463" s="823"/>
      <c r="I463" s="670"/>
      <c r="J463" s="670"/>
      <c r="K463" s="824"/>
      <c r="L463" s="824"/>
      <c r="M463" s="825"/>
      <c r="N463" s="826"/>
    </row>
    <row r="464" spans="1:14" ht="32.1" customHeight="1" thickBot="1" x14ac:dyDescent="0.35">
      <c r="A464" s="810" t="s">
        <v>110</v>
      </c>
      <c r="B464" s="811"/>
      <c r="C464" s="631" t="s">
        <v>377</v>
      </c>
      <c r="D464" s="812"/>
      <c r="E464" s="631" t="s">
        <v>149</v>
      </c>
      <c r="F464" s="812"/>
      <c r="G464" s="813" t="s">
        <v>153</v>
      </c>
      <c r="H464" s="814"/>
      <c r="I464" s="815" t="s">
        <v>152</v>
      </c>
      <c r="J464" s="816"/>
      <c r="K464" s="817" t="s">
        <v>208</v>
      </c>
      <c r="L464" s="818"/>
      <c r="M464" s="799" t="s">
        <v>383</v>
      </c>
      <c r="N464" s="800"/>
    </row>
    <row r="465" spans="1:14" ht="30.15" customHeight="1" thickBot="1" x14ac:dyDescent="0.35">
      <c r="A465" s="801"/>
      <c r="B465" s="789"/>
      <c r="C465" s="802"/>
      <c r="D465" s="802"/>
      <c r="E465" s="803"/>
      <c r="F465" s="803"/>
      <c r="G465" s="804" t="s">
        <v>154</v>
      </c>
      <c r="H465" s="805"/>
      <c r="I465" s="806"/>
      <c r="J465" s="807"/>
      <c r="K465" s="819"/>
      <c r="L465" s="820"/>
      <c r="M465" s="808"/>
      <c r="N465" s="809"/>
    </row>
    <row r="466" spans="1:14" ht="30.15" customHeight="1" thickBot="1" x14ac:dyDescent="0.35">
      <c r="A466" s="681" t="s">
        <v>255</v>
      </c>
      <c r="B466" s="682"/>
      <c r="C466" s="682"/>
      <c r="D466" s="682"/>
      <c r="E466" s="682"/>
      <c r="F466" s="682"/>
      <c r="G466" s="682"/>
      <c r="H466" s="682"/>
      <c r="I466" s="682"/>
      <c r="J466" s="682"/>
      <c r="K466" s="682"/>
      <c r="L466" s="682"/>
      <c r="M466" s="682"/>
      <c r="N466" s="683"/>
    </row>
    <row r="467" spans="1:14" ht="30.15" customHeight="1" x14ac:dyDescent="0.3">
      <c r="A467" s="658"/>
      <c r="B467" s="659"/>
      <c r="C467" s="659"/>
      <c r="D467" s="659"/>
      <c r="E467" s="659"/>
      <c r="F467" s="659"/>
      <c r="G467" s="659"/>
      <c r="H467" s="659"/>
      <c r="I467" s="659"/>
      <c r="J467" s="659"/>
      <c r="K467" s="659"/>
      <c r="L467" s="659"/>
      <c r="M467" s="659"/>
      <c r="N467" s="660"/>
    </row>
    <row r="468" spans="1:14" ht="30.15" customHeight="1" x14ac:dyDescent="0.3">
      <c r="A468" s="619"/>
      <c r="B468" s="620"/>
      <c r="C468" s="620"/>
      <c r="D468" s="620"/>
      <c r="E468" s="620"/>
      <c r="F468" s="620"/>
      <c r="G468" s="620"/>
      <c r="H468" s="620"/>
      <c r="I468" s="620"/>
      <c r="J468" s="620"/>
      <c r="K468" s="620"/>
      <c r="L468" s="620"/>
      <c r="M468" s="620"/>
      <c r="N468" s="621"/>
    </row>
    <row r="469" spans="1:14" ht="30.15" customHeight="1" x14ac:dyDescent="0.3">
      <c r="A469" s="619"/>
      <c r="B469" s="620"/>
      <c r="C469" s="620"/>
      <c r="D469" s="620"/>
      <c r="E469" s="620"/>
      <c r="F469" s="620"/>
      <c r="G469" s="620"/>
      <c r="H469" s="620"/>
      <c r="I469" s="620"/>
      <c r="J469" s="620"/>
      <c r="K469" s="620"/>
      <c r="L469" s="620"/>
      <c r="M469" s="620"/>
      <c r="N469" s="621"/>
    </row>
    <row r="470" spans="1:14" ht="30.15" customHeight="1" x14ac:dyDescent="0.3">
      <c r="A470" s="619"/>
      <c r="B470" s="620"/>
      <c r="C470" s="620"/>
      <c r="D470" s="620"/>
      <c r="E470" s="620"/>
      <c r="F470" s="620"/>
      <c r="G470" s="620"/>
      <c r="H470" s="620"/>
      <c r="I470" s="620"/>
      <c r="J470" s="620"/>
      <c r="K470" s="620"/>
      <c r="L470" s="620"/>
      <c r="M470" s="620"/>
      <c r="N470" s="621"/>
    </row>
    <row r="471" spans="1:14" ht="30.15" customHeight="1" x14ac:dyDescent="0.3">
      <c r="A471" s="619"/>
      <c r="B471" s="620"/>
      <c r="C471" s="620"/>
      <c r="D471" s="620"/>
      <c r="E471" s="620"/>
      <c r="F471" s="620"/>
      <c r="G471" s="620"/>
      <c r="H471" s="620"/>
      <c r="I471" s="620"/>
      <c r="J471" s="620"/>
      <c r="K471" s="620"/>
      <c r="L471" s="620"/>
      <c r="M471" s="620"/>
      <c r="N471" s="621"/>
    </row>
    <row r="472" spans="1:14" ht="30.15" customHeight="1" x14ac:dyDescent="0.3">
      <c r="A472" s="619"/>
      <c r="B472" s="620"/>
      <c r="C472" s="620"/>
      <c r="D472" s="620"/>
      <c r="E472" s="620"/>
      <c r="F472" s="620"/>
      <c r="G472" s="620"/>
      <c r="H472" s="620"/>
      <c r="I472" s="620"/>
      <c r="J472" s="620"/>
      <c r="K472" s="620"/>
      <c r="L472" s="620"/>
      <c r="M472" s="620"/>
      <c r="N472" s="621"/>
    </row>
    <row r="473" spans="1:14" ht="30.15" customHeight="1" x14ac:dyDescent="0.3">
      <c r="A473" s="619"/>
      <c r="B473" s="620"/>
      <c r="C473" s="620"/>
      <c r="D473" s="620"/>
      <c r="E473" s="620"/>
      <c r="F473" s="620"/>
      <c r="G473" s="620"/>
      <c r="H473" s="620"/>
      <c r="I473" s="620"/>
      <c r="J473" s="620"/>
      <c r="K473" s="620"/>
      <c r="L473" s="620"/>
      <c r="M473" s="620"/>
      <c r="N473" s="621"/>
    </row>
    <row r="474" spans="1:14" ht="30.15" customHeight="1" x14ac:dyDescent="0.3">
      <c r="A474" s="619"/>
      <c r="B474" s="620"/>
      <c r="C474" s="620"/>
      <c r="D474" s="620"/>
      <c r="E474" s="620"/>
      <c r="F474" s="620"/>
      <c r="G474" s="620"/>
      <c r="H474" s="620"/>
      <c r="I474" s="620"/>
      <c r="J474" s="620"/>
      <c r="K474" s="620"/>
      <c r="L474" s="620"/>
      <c r="M474" s="620"/>
      <c r="N474" s="621"/>
    </row>
    <row r="475" spans="1:14" ht="30.15" customHeight="1" x14ac:dyDescent="0.3">
      <c r="A475" s="619"/>
      <c r="B475" s="620"/>
      <c r="C475" s="620"/>
      <c r="D475" s="620"/>
      <c r="E475" s="620"/>
      <c r="F475" s="620"/>
      <c r="G475" s="620"/>
      <c r="H475" s="620"/>
      <c r="I475" s="620"/>
      <c r="J475" s="620"/>
      <c r="K475" s="620"/>
      <c r="L475" s="620"/>
      <c r="M475" s="620"/>
      <c r="N475" s="621"/>
    </row>
    <row r="476" spans="1:14" ht="15" thickBot="1" x14ac:dyDescent="0.35">
      <c r="A476" s="622"/>
      <c r="B476" s="623"/>
      <c r="C476" s="623"/>
      <c r="D476" s="623"/>
      <c r="E476" s="623"/>
      <c r="F476" s="623"/>
      <c r="G476" s="623"/>
      <c r="H476" s="623"/>
      <c r="I476" s="623"/>
      <c r="J476" s="623"/>
      <c r="K476" s="623"/>
      <c r="L476" s="623"/>
      <c r="M476" s="623"/>
      <c r="N476" s="624"/>
    </row>
    <row r="477" spans="1:14" ht="30.15" customHeight="1" thickTop="1" thickBot="1" x14ac:dyDescent="0.35">
      <c r="A477" s="634" t="s">
        <v>157</v>
      </c>
      <c r="B477" s="635"/>
      <c r="C477" s="635"/>
      <c r="D477" s="635"/>
      <c r="E477" s="635"/>
      <c r="F477" s="635"/>
      <c r="G477" s="635"/>
      <c r="H477" s="635"/>
      <c r="I477" s="635"/>
      <c r="J477" s="635"/>
      <c r="K477" s="635"/>
      <c r="L477" s="635"/>
      <c r="M477" s="635"/>
      <c r="N477" s="636"/>
    </row>
    <row r="478" spans="1:14" ht="32.1" customHeight="1" x14ac:dyDescent="0.3">
      <c r="A478" s="661" t="s">
        <v>118</v>
      </c>
      <c r="B478" s="662"/>
      <c r="C478" s="662" t="s">
        <v>150</v>
      </c>
      <c r="D478" s="662"/>
      <c r="E478" s="662" t="s">
        <v>119</v>
      </c>
      <c r="F478" s="662"/>
      <c r="G478" s="671" t="s">
        <v>46</v>
      </c>
      <c r="H478" s="673"/>
      <c r="I478" s="662" t="s">
        <v>158</v>
      </c>
      <c r="J478" s="662"/>
      <c r="K478" s="490" t="s">
        <v>159</v>
      </c>
      <c r="L478" s="490" t="s">
        <v>212</v>
      </c>
      <c r="M478" s="797" t="s">
        <v>265</v>
      </c>
      <c r="N478" s="798"/>
    </row>
    <row r="479" spans="1:14" ht="30.15" customHeight="1" thickBot="1" x14ac:dyDescent="0.35">
      <c r="A479" s="669"/>
      <c r="B479" s="670"/>
      <c r="C479" s="670"/>
      <c r="D479" s="670"/>
      <c r="E479" s="670"/>
      <c r="F479" s="670"/>
      <c r="G479" s="678"/>
      <c r="H479" s="680"/>
      <c r="I479" s="670"/>
      <c r="J479" s="670"/>
      <c r="K479" s="73"/>
      <c r="L479" s="392"/>
      <c r="M479" s="795"/>
      <c r="N479" s="796"/>
    </row>
    <row r="480" spans="1:14" ht="32.1" customHeight="1" x14ac:dyDescent="0.3">
      <c r="A480" s="661" t="s">
        <v>162</v>
      </c>
      <c r="B480" s="662"/>
      <c r="C480" s="662" t="s">
        <v>160</v>
      </c>
      <c r="D480" s="662"/>
      <c r="E480" s="662" t="s">
        <v>48</v>
      </c>
      <c r="F480" s="662"/>
      <c r="G480" s="671" t="s">
        <v>129</v>
      </c>
      <c r="H480" s="672"/>
      <c r="I480" s="672"/>
      <c r="J480" s="673"/>
      <c r="K480" s="491" t="s">
        <v>215</v>
      </c>
      <c r="L480" s="491" t="s">
        <v>214</v>
      </c>
      <c r="M480" s="674" t="s">
        <v>161</v>
      </c>
      <c r="N480" s="675"/>
    </row>
    <row r="481" spans="1:14" ht="30.15" customHeight="1" thickBot="1" x14ac:dyDescent="0.35">
      <c r="A481" s="669"/>
      <c r="B481" s="670"/>
      <c r="C481" s="670"/>
      <c r="D481" s="670"/>
      <c r="E481" s="670"/>
      <c r="F481" s="670"/>
      <c r="G481" s="678"/>
      <c r="H481" s="679"/>
      <c r="I481" s="679"/>
      <c r="J481" s="680"/>
      <c r="K481" s="86"/>
      <c r="L481" s="87"/>
      <c r="M481" s="676"/>
      <c r="N481" s="677"/>
    </row>
    <row r="482" spans="1:14" ht="30.15" customHeight="1" thickBot="1" x14ac:dyDescent="0.35">
      <c r="A482" s="695" t="s">
        <v>54</v>
      </c>
      <c r="B482" s="696"/>
      <c r="C482" s="696"/>
      <c r="D482" s="696"/>
      <c r="E482" s="696"/>
      <c r="F482" s="696"/>
      <c r="G482" s="696"/>
      <c r="H482" s="707" t="s">
        <v>56</v>
      </c>
      <c r="I482" s="708"/>
      <c r="J482" s="708"/>
      <c r="K482" s="708"/>
      <c r="L482" s="708"/>
      <c r="M482" s="708"/>
      <c r="N482" s="709"/>
    </row>
    <row r="483" spans="1:14" ht="32.1" customHeight="1" thickBot="1" x14ac:dyDescent="0.35">
      <c r="A483" s="661" t="s">
        <v>55</v>
      </c>
      <c r="B483" s="662"/>
      <c r="C483" s="490" t="s">
        <v>163</v>
      </c>
      <c r="D483" s="662" t="s">
        <v>164</v>
      </c>
      <c r="E483" s="662"/>
      <c r="F483" s="662"/>
      <c r="G483" s="663"/>
      <c r="H483" s="664"/>
      <c r="I483" s="662" t="s">
        <v>193</v>
      </c>
      <c r="J483" s="662"/>
      <c r="K483" s="490" t="s">
        <v>163</v>
      </c>
      <c r="L483" s="631" t="s">
        <v>164</v>
      </c>
      <c r="M483" s="632"/>
      <c r="N483" s="633"/>
    </row>
    <row r="484" spans="1:14" ht="30.15" customHeight="1" thickBot="1" x14ac:dyDescent="0.35">
      <c r="A484" s="669"/>
      <c r="B484" s="670"/>
      <c r="C484" s="392"/>
      <c r="D484" s="670"/>
      <c r="E484" s="670"/>
      <c r="F484" s="670"/>
      <c r="G484" s="665"/>
      <c r="H484" s="666"/>
      <c r="I484" s="670"/>
      <c r="J484" s="670"/>
      <c r="K484" s="392"/>
      <c r="L484" s="628"/>
      <c r="M484" s="629"/>
      <c r="N484" s="630"/>
    </row>
    <row r="485" spans="1:14" ht="30.15" customHeight="1" thickBot="1" x14ac:dyDescent="0.35">
      <c r="A485" s="705"/>
      <c r="B485" s="706"/>
      <c r="C485" s="380"/>
      <c r="D485" s="706"/>
      <c r="E485" s="706"/>
      <c r="F485" s="706"/>
      <c r="G485" s="667"/>
      <c r="H485" s="668"/>
      <c r="I485" s="706"/>
      <c r="J485" s="706"/>
      <c r="K485" s="380"/>
      <c r="L485" s="628"/>
      <c r="M485" s="629"/>
      <c r="N485" s="630"/>
    </row>
    <row r="486" spans="1:14" ht="30.15" customHeight="1" thickBot="1" x14ac:dyDescent="0.35">
      <c r="A486" s="695" t="s">
        <v>165</v>
      </c>
      <c r="B486" s="696"/>
      <c r="C486" s="696"/>
      <c r="D486" s="696"/>
      <c r="E486" s="696"/>
      <c r="F486" s="696"/>
      <c r="G486" s="696"/>
      <c r="H486" s="696"/>
      <c r="I486" s="696"/>
      <c r="J486" s="696"/>
      <c r="K486" s="696"/>
      <c r="L486" s="696"/>
      <c r="M486" s="696"/>
      <c r="N486" s="697"/>
    </row>
    <row r="487" spans="1:14" ht="32.1" customHeight="1" thickBot="1" x14ac:dyDescent="0.35">
      <c r="A487" s="653" t="s">
        <v>166</v>
      </c>
      <c r="B487" s="654"/>
      <c r="C487" s="654"/>
      <c r="D487" s="354" t="s">
        <v>120</v>
      </c>
      <c r="E487" s="629"/>
      <c r="F487" s="629"/>
      <c r="G487" s="492" t="s">
        <v>58</v>
      </c>
      <c r="H487" s="655"/>
      <c r="I487" s="656"/>
      <c r="J487" s="354" t="s">
        <v>167</v>
      </c>
      <c r="K487" s="629"/>
      <c r="L487" s="657"/>
      <c r="M487" s="701"/>
      <c r="N487" s="702"/>
    </row>
    <row r="488" spans="1:14" ht="32.1" customHeight="1" thickBot="1" x14ac:dyDescent="0.35">
      <c r="A488" s="653" t="s">
        <v>168</v>
      </c>
      <c r="B488" s="654"/>
      <c r="C488" s="654"/>
      <c r="D488" s="354" t="s">
        <v>120</v>
      </c>
      <c r="E488" s="629"/>
      <c r="F488" s="629"/>
      <c r="G488" s="492" t="s">
        <v>58</v>
      </c>
      <c r="H488" s="655"/>
      <c r="I488" s="656"/>
      <c r="J488" s="354" t="s">
        <v>167</v>
      </c>
      <c r="K488" s="629"/>
      <c r="L488" s="657"/>
      <c r="M488" s="703"/>
      <c r="N488" s="704"/>
    </row>
    <row r="489" spans="1:14" ht="32.1" customHeight="1" thickBot="1" x14ac:dyDescent="0.35">
      <c r="A489" s="653" t="s">
        <v>169</v>
      </c>
      <c r="B489" s="654"/>
      <c r="C489" s="654"/>
      <c r="D489" s="354" t="s">
        <v>120</v>
      </c>
      <c r="E489" s="629"/>
      <c r="F489" s="629"/>
      <c r="G489" s="492" t="s">
        <v>58</v>
      </c>
      <c r="H489" s="655"/>
      <c r="I489" s="656"/>
      <c r="J489" s="354" t="s">
        <v>167</v>
      </c>
      <c r="K489" s="629"/>
      <c r="L489" s="657"/>
      <c r="M489" s="703"/>
      <c r="N489" s="704"/>
    </row>
    <row r="490" spans="1:14" ht="32.1" customHeight="1" thickBot="1" x14ac:dyDescent="0.35">
      <c r="A490" s="653" t="s">
        <v>170</v>
      </c>
      <c r="B490" s="654"/>
      <c r="C490" s="654"/>
      <c r="D490" s="354" t="s">
        <v>120</v>
      </c>
      <c r="E490" s="629"/>
      <c r="F490" s="629"/>
      <c r="G490" s="492" t="s">
        <v>58</v>
      </c>
      <c r="H490" s="655"/>
      <c r="I490" s="656"/>
      <c r="J490" s="354" t="s">
        <v>167</v>
      </c>
      <c r="K490" s="629"/>
      <c r="L490" s="657"/>
      <c r="M490" s="703"/>
      <c r="N490" s="704"/>
    </row>
    <row r="491" spans="1:14" ht="30.15" customHeight="1" thickBot="1" x14ac:dyDescent="0.35">
      <c r="A491" s="695" t="s">
        <v>256</v>
      </c>
      <c r="B491" s="696"/>
      <c r="C491" s="696"/>
      <c r="D491" s="696"/>
      <c r="E491" s="696"/>
      <c r="F491" s="696"/>
      <c r="G491" s="696"/>
      <c r="H491" s="696"/>
      <c r="I491" s="696"/>
      <c r="J491" s="696"/>
      <c r="K491" s="696"/>
      <c r="L491" s="696"/>
      <c r="M491" s="696"/>
      <c r="N491" s="697"/>
    </row>
    <row r="492" spans="1:14" ht="30.15" customHeight="1" x14ac:dyDescent="0.3">
      <c r="A492" s="658"/>
      <c r="B492" s="659"/>
      <c r="C492" s="659"/>
      <c r="D492" s="659"/>
      <c r="E492" s="659"/>
      <c r="F492" s="659"/>
      <c r="G492" s="659"/>
      <c r="H492" s="659"/>
      <c r="I492" s="659"/>
      <c r="J492" s="659"/>
      <c r="K492" s="659"/>
      <c r="L492" s="659"/>
      <c r="M492" s="659"/>
      <c r="N492" s="660"/>
    </row>
    <row r="493" spans="1:14" ht="30.15" customHeight="1" x14ac:dyDescent="0.3">
      <c r="A493" s="619"/>
      <c r="B493" s="620"/>
      <c r="C493" s="620"/>
      <c r="D493" s="620"/>
      <c r="E493" s="620"/>
      <c r="F493" s="620"/>
      <c r="G493" s="620"/>
      <c r="H493" s="620"/>
      <c r="I493" s="620"/>
      <c r="J493" s="620"/>
      <c r="K493" s="620"/>
      <c r="L493" s="620"/>
      <c r="M493" s="620"/>
      <c r="N493" s="621"/>
    </row>
    <row r="494" spans="1:14" ht="30.15" customHeight="1" x14ac:dyDescent="0.3">
      <c r="A494" s="619"/>
      <c r="B494" s="620"/>
      <c r="C494" s="620"/>
      <c r="D494" s="620"/>
      <c r="E494" s="620"/>
      <c r="F494" s="620"/>
      <c r="G494" s="620"/>
      <c r="H494" s="620"/>
      <c r="I494" s="620"/>
      <c r="J494" s="620"/>
      <c r="K494" s="620"/>
      <c r="L494" s="620"/>
      <c r="M494" s="620"/>
      <c r="N494" s="621"/>
    </row>
    <row r="495" spans="1:14" ht="30.15" customHeight="1" x14ac:dyDescent="0.3">
      <c r="A495" s="619"/>
      <c r="B495" s="620"/>
      <c r="C495" s="620"/>
      <c r="D495" s="620"/>
      <c r="E495" s="620"/>
      <c r="F495" s="620"/>
      <c r="G495" s="620"/>
      <c r="H495" s="620"/>
      <c r="I495" s="620"/>
      <c r="J495" s="620"/>
      <c r="K495" s="620"/>
      <c r="L495" s="620"/>
      <c r="M495" s="620"/>
      <c r="N495" s="621"/>
    </row>
    <row r="496" spans="1:14" ht="30.15" customHeight="1" x14ac:dyDescent="0.3">
      <c r="A496" s="619"/>
      <c r="B496" s="620"/>
      <c r="C496" s="620"/>
      <c r="D496" s="620"/>
      <c r="E496" s="620"/>
      <c r="F496" s="620"/>
      <c r="G496" s="620"/>
      <c r="H496" s="620"/>
      <c r="I496" s="620"/>
      <c r="J496" s="620"/>
      <c r="K496" s="620"/>
      <c r="L496" s="620"/>
      <c r="M496" s="620"/>
      <c r="N496" s="621"/>
    </row>
    <row r="497" spans="1:14" ht="30.15" customHeight="1" x14ac:dyDescent="0.3">
      <c r="A497" s="619"/>
      <c r="B497" s="620"/>
      <c r="C497" s="620"/>
      <c r="D497" s="620"/>
      <c r="E497" s="620"/>
      <c r="F497" s="620"/>
      <c r="G497" s="620"/>
      <c r="H497" s="620"/>
      <c r="I497" s="620"/>
      <c r="J497" s="620"/>
      <c r="K497" s="620"/>
      <c r="L497" s="620"/>
      <c r="M497" s="620"/>
      <c r="N497" s="621"/>
    </row>
    <row r="498" spans="1:14" ht="30.15" customHeight="1" x14ac:dyDescent="0.3">
      <c r="A498" s="619"/>
      <c r="B498" s="620"/>
      <c r="C498" s="620"/>
      <c r="D498" s="620"/>
      <c r="E498" s="620"/>
      <c r="F498" s="620"/>
      <c r="G498" s="620"/>
      <c r="H498" s="620"/>
      <c r="I498" s="620"/>
      <c r="J498" s="620"/>
      <c r="K498" s="620"/>
      <c r="L498" s="620"/>
      <c r="M498" s="620"/>
      <c r="N498" s="621"/>
    </row>
    <row r="499" spans="1:14" ht="30.15" customHeight="1" thickBot="1" x14ac:dyDescent="0.35">
      <c r="A499" s="622"/>
      <c r="B499" s="623"/>
      <c r="C499" s="623"/>
      <c r="D499" s="623"/>
      <c r="E499" s="623"/>
      <c r="F499" s="623"/>
      <c r="G499" s="623"/>
      <c r="H499" s="623"/>
      <c r="I499" s="623"/>
      <c r="J499" s="623"/>
      <c r="K499" s="623"/>
      <c r="L499" s="623"/>
      <c r="M499" s="623"/>
      <c r="N499" s="624"/>
    </row>
    <row r="500" spans="1:14" ht="35.1" customHeight="1" thickTop="1" thickBot="1" x14ac:dyDescent="0.35">
      <c r="A500" s="698" t="s">
        <v>171</v>
      </c>
      <c r="B500" s="699"/>
      <c r="C500" s="699"/>
      <c r="D500" s="699"/>
      <c r="E500" s="699"/>
      <c r="F500" s="699"/>
      <c r="G500" s="699"/>
      <c r="H500" s="699"/>
      <c r="I500" s="699"/>
      <c r="J500" s="699"/>
      <c r="K500" s="699"/>
      <c r="L500" s="699"/>
      <c r="M500" s="699"/>
      <c r="N500" s="700"/>
    </row>
    <row r="501" spans="1:14" ht="35.1" customHeight="1" thickBot="1" x14ac:dyDescent="0.35">
      <c r="A501" s="333" t="s">
        <v>48</v>
      </c>
      <c r="B501" s="321"/>
      <c r="C501" s="334" t="s">
        <v>48</v>
      </c>
      <c r="D501" s="321"/>
      <c r="E501" s="334" t="s">
        <v>48</v>
      </c>
      <c r="F501" s="321"/>
      <c r="G501" s="334" t="s">
        <v>48</v>
      </c>
      <c r="H501" s="321"/>
      <c r="I501" s="648"/>
      <c r="J501" s="334" t="s">
        <v>48</v>
      </c>
      <c r="K501" s="321"/>
      <c r="L501" s="334" t="s">
        <v>48</v>
      </c>
      <c r="M501" s="321"/>
      <c r="N501" s="650"/>
    </row>
    <row r="502" spans="1:14" ht="35.1" customHeight="1" thickBot="1" x14ac:dyDescent="0.35">
      <c r="A502" s="333" t="s">
        <v>172</v>
      </c>
      <c r="B502" s="321"/>
      <c r="C502" s="97" t="s">
        <v>172</v>
      </c>
      <c r="D502" s="321"/>
      <c r="E502" s="97" t="s">
        <v>172</v>
      </c>
      <c r="F502" s="321"/>
      <c r="G502" s="97" t="s">
        <v>172</v>
      </c>
      <c r="H502" s="321"/>
      <c r="I502" s="649"/>
      <c r="J502" s="334" t="s">
        <v>792</v>
      </c>
      <c r="K502" s="321"/>
      <c r="L502" s="334" t="s">
        <v>792</v>
      </c>
      <c r="M502" s="321"/>
      <c r="N502" s="651"/>
    </row>
    <row r="503" spans="1:14" ht="35.1" customHeight="1" thickBot="1" x14ac:dyDescent="0.35">
      <c r="A503" s="333" t="s">
        <v>107</v>
      </c>
      <c r="B503" s="321"/>
      <c r="C503" s="334" t="s">
        <v>107</v>
      </c>
      <c r="D503" s="321"/>
      <c r="E503" s="334" t="s">
        <v>107</v>
      </c>
      <c r="F503" s="321"/>
      <c r="G503" s="334" t="s">
        <v>107</v>
      </c>
      <c r="H503" s="321"/>
      <c r="I503" s="649"/>
      <c r="J503" s="334" t="s">
        <v>107</v>
      </c>
      <c r="K503" s="321"/>
      <c r="L503" s="334" t="s">
        <v>107</v>
      </c>
      <c r="M503" s="321"/>
      <c r="N503" s="652"/>
    </row>
    <row r="504" spans="1:14" ht="35.1" customHeight="1" x14ac:dyDescent="0.3">
      <c r="A504" s="1415" t="s">
        <v>391</v>
      </c>
      <c r="B504" s="926"/>
      <c r="C504" s="926"/>
      <c r="D504" s="926"/>
      <c r="E504" s="926"/>
      <c r="F504" s="926"/>
      <c r="G504" s="926"/>
      <c r="H504" s="926"/>
      <c r="I504" s="926"/>
      <c r="J504" s="926"/>
      <c r="K504" s="926"/>
      <c r="L504" s="926"/>
      <c r="M504" s="926"/>
      <c r="N504" s="927"/>
    </row>
    <row r="505" spans="1:14" ht="35.1" customHeight="1" thickBot="1" x14ac:dyDescent="0.35">
      <c r="A505" s="1416"/>
      <c r="B505" s="929"/>
      <c r="C505" s="929"/>
      <c r="D505" s="929"/>
      <c r="E505" s="929"/>
      <c r="F505" s="929"/>
      <c r="G505" s="929"/>
      <c r="H505" s="929"/>
      <c r="I505" s="929"/>
      <c r="J505" s="929"/>
      <c r="K505" s="929"/>
      <c r="L505" s="929"/>
      <c r="M505" s="929"/>
      <c r="N505" s="930"/>
    </row>
    <row r="506" spans="1:14" ht="35.1" customHeight="1" thickBot="1" x14ac:dyDescent="0.35">
      <c r="A506" s="337" t="s">
        <v>246</v>
      </c>
      <c r="B506" s="628"/>
      <c r="C506" s="657"/>
      <c r="D506" s="638" t="s">
        <v>53</v>
      </c>
      <c r="E506" s="781"/>
      <c r="F506" s="781" t="s">
        <v>803</v>
      </c>
      <c r="G506" s="637"/>
      <c r="H506" s="336" t="s">
        <v>247</v>
      </c>
      <c r="I506" s="628"/>
      <c r="J506" s="657"/>
      <c r="K506" s="638" t="s">
        <v>53</v>
      </c>
      <c r="L506" s="781"/>
      <c r="M506" s="781" t="s">
        <v>803</v>
      </c>
      <c r="N506" s="794"/>
    </row>
    <row r="507" spans="1:14" ht="35.1" customHeight="1" thickBot="1" x14ac:dyDescent="0.35">
      <c r="A507" s="49" t="s">
        <v>174</v>
      </c>
      <c r="B507" s="786"/>
      <c r="C507" s="787"/>
      <c r="D507" s="788"/>
      <c r="E507" s="788"/>
      <c r="F507" s="788"/>
      <c r="G507" s="790"/>
      <c r="H507" s="50" t="s">
        <v>174</v>
      </c>
      <c r="I507" s="786"/>
      <c r="J507" s="787"/>
      <c r="K507" s="788"/>
      <c r="L507" s="788"/>
      <c r="M507" s="788"/>
      <c r="N507" s="728"/>
    </row>
    <row r="508" spans="1:14" ht="35.1" customHeight="1" thickBot="1" x14ac:dyDescent="0.35">
      <c r="A508" s="49" t="s">
        <v>175</v>
      </c>
      <c r="B508" s="628"/>
      <c r="C508" s="657"/>
      <c r="D508" s="789"/>
      <c r="E508" s="789"/>
      <c r="F508" s="789"/>
      <c r="G508" s="789"/>
      <c r="H508" s="50" t="s">
        <v>175</v>
      </c>
      <c r="I508" s="628"/>
      <c r="J508" s="657"/>
      <c r="K508" s="789"/>
      <c r="L508" s="789"/>
      <c r="M508" s="789"/>
      <c r="N508" s="751"/>
    </row>
    <row r="509" spans="1:14" ht="35.1" customHeight="1" thickBot="1" x14ac:dyDescent="0.35">
      <c r="A509" s="49" t="s">
        <v>392</v>
      </c>
      <c r="B509" s="283"/>
      <c r="C509" s="51" t="s">
        <v>176</v>
      </c>
      <c r="D509" s="628"/>
      <c r="E509" s="629"/>
      <c r="F509" s="629"/>
      <c r="G509" s="629"/>
      <c r="H509" s="50" t="s">
        <v>392</v>
      </c>
      <c r="I509" s="283"/>
      <c r="J509" s="51" t="s">
        <v>176</v>
      </c>
      <c r="K509" s="628"/>
      <c r="L509" s="629"/>
      <c r="M509" s="629"/>
      <c r="N509" s="630"/>
    </row>
    <row r="510" spans="1:14" ht="35.1" customHeight="1" thickBot="1" x14ac:dyDescent="0.35">
      <c r="A510" s="791"/>
      <c r="B510" s="792"/>
      <c r="C510" s="792"/>
      <c r="D510" s="792"/>
      <c r="E510" s="792"/>
      <c r="F510" s="792"/>
      <c r="G510" s="792"/>
      <c r="H510" s="792"/>
      <c r="I510" s="792"/>
      <c r="J510" s="792"/>
      <c r="K510" s="792"/>
      <c r="L510" s="792"/>
      <c r="M510" s="792"/>
      <c r="N510" s="793"/>
    </row>
    <row r="511" spans="1:14" ht="35.1" customHeight="1" thickBot="1" x14ac:dyDescent="0.35">
      <c r="A511" s="337" t="s">
        <v>248</v>
      </c>
      <c r="B511" s="628"/>
      <c r="C511" s="657"/>
      <c r="D511" s="638" t="s">
        <v>53</v>
      </c>
      <c r="E511" s="781"/>
      <c r="F511" s="781" t="s">
        <v>803</v>
      </c>
      <c r="G511" s="637"/>
      <c r="H511" s="336" t="s">
        <v>249</v>
      </c>
      <c r="I511" s="628"/>
      <c r="J511" s="657"/>
      <c r="K511" s="638" t="s">
        <v>53</v>
      </c>
      <c r="L511" s="781"/>
      <c r="M511" s="781" t="s">
        <v>803</v>
      </c>
      <c r="N511" s="794"/>
    </row>
    <row r="512" spans="1:14" ht="35.1" customHeight="1" thickBot="1" x14ac:dyDescent="0.35">
      <c r="A512" s="49" t="s">
        <v>174</v>
      </c>
      <c r="B512" s="786"/>
      <c r="C512" s="787"/>
      <c r="D512" s="788"/>
      <c r="E512" s="788"/>
      <c r="F512" s="788"/>
      <c r="G512" s="790"/>
      <c r="H512" s="50" t="s">
        <v>174</v>
      </c>
      <c r="I512" s="786"/>
      <c r="J512" s="787"/>
      <c r="K512" s="788"/>
      <c r="L512" s="788"/>
      <c r="M512" s="788"/>
      <c r="N512" s="728"/>
    </row>
    <row r="513" spans="1:14" ht="35.1" customHeight="1" thickBot="1" x14ac:dyDescent="0.35">
      <c r="A513" s="337" t="s">
        <v>175</v>
      </c>
      <c r="B513" s="628"/>
      <c r="C513" s="657"/>
      <c r="D513" s="789"/>
      <c r="E513" s="789"/>
      <c r="F513" s="789"/>
      <c r="G513" s="789"/>
      <c r="H513" s="336" t="s">
        <v>175</v>
      </c>
      <c r="I513" s="628"/>
      <c r="J513" s="657"/>
      <c r="K513" s="789"/>
      <c r="L513" s="789"/>
      <c r="M513" s="789"/>
      <c r="N513" s="751"/>
    </row>
    <row r="514" spans="1:14" ht="35.1" customHeight="1" thickBot="1" x14ac:dyDescent="0.35">
      <c r="A514" s="337" t="s">
        <v>392</v>
      </c>
      <c r="B514" s="283"/>
      <c r="C514" s="51" t="s">
        <v>176</v>
      </c>
      <c r="D514" s="628"/>
      <c r="E514" s="629"/>
      <c r="F514" s="629"/>
      <c r="G514" s="629"/>
      <c r="H514" s="394" t="s">
        <v>392</v>
      </c>
      <c r="I514" s="283"/>
      <c r="J514" s="51" t="s">
        <v>176</v>
      </c>
      <c r="K514" s="628"/>
      <c r="L514" s="629"/>
      <c r="M514" s="629"/>
      <c r="N514" s="630"/>
    </row>
    <row r="515" spans="1:14" ht="35.1" customHeight="1" thickBot="1" x14ac:dyDescent="0.35">
      <c r="A515" s="681" t="s">
        <v>821</v>
      </c>
      <c r="B515" s="682"/>
      <c r="C515" s="682"/>
      <c r="D515" s="682"/>
      <c r="E515" s="682"/>
      <c r="F515" s="682"/>
      <c r="G515" s="682"/>
      <c r="H515" s="682"/>
      <c r="I515" s="682"/>
      <c r="J515" s="778"/>
      <c r="K515" s="779" t="s">
        <v>182</v>
      </c>
      <c r="L515" s="682"/>
      <c r="M515" s="682"/>
      <c r="N515" s="683"/>
    </row>
    <row r="516" spans="1:14" ht="35.1" customHeight="1" thickBot="1" x14ac:dyDescent="0.35">
      <c r="A516" s="780" t="s">
        <v>177</v>
      </c>
      <c r="B516" s="781"/>
      <c r="C516" s="781" t="s">
        <v>97</v>
      </c>
      <c r="D516" s="781"/>
      <c r="E516" s="637" t="s">
        <v>178</v>
      </c>
      <c r="F516" s="782"/>
      <c r="G516" s="782"/>
      <c r="H516" s="782"/>
      <c r="I516" s="782"/>
      <c r="J516" s="638"/>
      <c r="K516" s="637" t="s">
        <v>393</v>
      </c>
      <c r="L516" s="638"/>
      <c r="M516" s="321"/>
      <c r="N516" s="783"/>
    </row>
    <row r="517" spans="1:14" ht="35.1" customHeight="1" thickBot="1" x14ac:dyDescent="0.35">
      <c r="A517" s="705"/>
      <c r="B517" s="706"/>
      <c r="C517" s="706"/>
      <c r="D517" s="706"/>
      <c r="E517" s="366" t="s">
        <v>230</v>
      </c>
      <c r="F517" s="336" t="s">
        <v>179</v>
      </c>
      <c r="G517" s="366" t="s">
        <v>180</v>
      </c>
      <c r="H517" s="366" t="s">
        <v>181</v>
      </c>
      <c r="I517" s="336" t="s">
        <v>59</v>
      </c>
      <c r="J517" s="52" t="s">
        <v>183</v>
      </c>
      <c r="K517" s="637" t="s">
        <v>394</v>
      </c>
      <c r="L517" s="638"/>
      <c r="M517" s="321"/>
      <c r="N517" s="784"/>
    </row>
    <row r="518" spans="1:14" ht="35.1" customHeight="1" thickBot="1" x14ac:dyDescent="0.35">
      <c r="A518" s="764"/>
      <c r="B518" s="765"/>
      <c r="C518" s="765"/>
      <c r="D518" s="766"/>
      <c r="E518" s="284"/>
      <c r="F518" s="284"/>
      <c r="G518" s="284"/>
      <c r="H518" s="284"/>
      <c r="I518" s="284"/>
      <c r="J518" s="285"/>
      <c r="K518" s="767" t="s">
        <v>106</v>
      </c>
      <c r="L518" s="768"/>
      <c r="M518" s="286"/>
      <c r="N518" s="785"/>
    </row>
    <row r="519" spans="1:14" ht="35.1" customHeight="1" thickTop="1" thickBot="1" x14ac:dyDescent="0.35">
      <c r="A519" s="769" t="s">
        <v>185</v>
      </c>
      <c r="B519" s="770"/>
      <c r="C519" s="770"/>
      <c r="D519" s="770"/>
      <c r="E519" s="770"/>
      <c r="F519" s="770"/>
      <c r="G519" s="770"/>
      <c r="H519" s="770"/>
      <c r="I519" s="770"/>
      <c r="J519" s="770"/>
      <c r="K519" s="770"/>
      <c r="L519" s="770"/>
      <c r="M519" s="770"/>
      <c r="N519" s="771"/>
    </row>
    <row r="520" spans="1:14" ht="35.1" customHeight="1" thickBot="1" x14ac:dyDescent="0.35">
      <c r="A520" s="641" t="s">
        <v>189</v>
      </c>
      <c r="B520" s="638"/>
      <c r="C520" s="642"/>
      <c r="D520" s="643"/>
      <c r="E520" s="643"/>
      <c r="F520" s="643"/>
      <c r="G520" s="643"/>
      <c r="H520" s="644"/>
      <c r="I520" s="637" t="s">
        <v>184</v>
      </c>
      <c r="J520" s="638"/>
      <c r="K520" s="639"/>
      <c r="L520" s="639"/>
      <c r="M520" s="772"/>
      <c r="N520" s="773"/>
    </row>
    <row r="521" spans="1:14" ht="35.1" customHeight="1" thickBot="1" x14ac:dyDescent="0.35">
      <c r="A521" s="641"/>
      <c r="B521" s="638"/>
      <c r="C521" s="645"/>
      <c r="D521" s="646"/>
      <c r="E521" s="646"/>
      <c r="F521" s="646"/>
      <c r="G521" s="646"/>
      <c r="H521" s="647"/>
      <c r="I521" s="637"/>
      <c r="J521" s="638"/>
      <c r="K521" s="640"/>
      <c r="L521" s="640"/>
      <c r="M521" s="774"/>
      <c r="N521" s="775"/>
    </row>
    <row r="522" spans="1:14" ht="35.1" customHeight="1" thickBot="1" x14ac:dyDescent="0.35">
      <c r="A522" s="641" t="s">
        <v>189</v>
      </c>
      <c r="B522" s="638"/>
      <c r="C522" s="642"/>
      <c r="D522" s="643"/>
      <c r="E522" s="643"/>
      <c r="F522" s="643"/>
      <c r="G522" s="643"/>
      <c r="H522" s="644"/>
      <c r="I522" s="637" t="s">
        <v>184</v>
      </c>
      <c r="J522" s="638"/>
      <c r="K522" s="639"/>
      <c r="L522" s="639"/>
      <c r="M522" s="774"/>
      <c r="N522" s="775"/>
    </row>
    <row r="523" spans="1:14" ht="35.1" customHeight="1" thickBot="1" x14ac:dyDescent="0.35">
      <c r="A523" s="641"/>
      <c r="B523" s="638"/>
      <c r="C523" s="645"/>
      <c r="D523" s="646"/>
      <c r="E523" s="646"/>
      <c r="F523" s="646"/>
      <c r="G523" s="646"/>
      <c r="H523" s="647"/>
      <c r="I523" s="637"/>
      <c r="J523" s="638"/>
      <c r="K523" s="640"/>
      <c r="L523" s="640"/>
      <c r="M523" s="774"/>
      <c r="N523" s="775"/>
    </row>
    <row r="524" spans="1:14" ht="35.1" customHeight="1" thickBot="1" x14ac:dyDescent="0.35">
      <c r="A524" s="641" t="s">
        <v>189</v>
      </c>
      <c r="B524" s="638"/>
      <c r="C524" s="642"/>
      <c r="D524" s="643"/>
      <c r="E524" s="643"/>
      <c r="F524" s="643"/>
      <c r="G524" s="643"/>
      <c r="H524" s="644"/>
      <c r="I524" s="637" t="s">
        <v>184</v>
      </c>
      <c r="J524" s="638"/>
      <c r="K524" s="639"/>
      <c r="L524" s="639"/>
      <c r="M524" s="774"/>
      <c r="N524" s="775"/>
    </row>
    <row r="525" spans="1:14" ht="35.1" customHeight="1" thickBot="1" x14ac:dyDescent="0.35">
      <c r="A525" s="641"/>
      <c r="B525" s="638"/>
      <c r="C525" s="645"/>
      <c r="D525" s="646"/>
      <c r="E525" s="646"/>
      <c r="F525" s="646"/>
      <c r="G525" s="646"/>
      <c r="H525" s="647"/>
      <c r="I525" s="637"/>
      <c r="J525" s="638"/>
      <c r="K525" s="640"/>
      <c r="L525" s="640"/>
      <c r="M525" s="774"/>
      <c r="N525" s="775"/>
    </row>
    <row r="526" spans="1:14" ht="35.1" customHeight="1" thickBot="1" x14ac:dyDescent="0.35">
      <c r="A526" s="641" t="s">
        <v>189</v>
      </c>
      <c r="B526" s="638"/>
      <c r="C526" s="642"/>
      <c r="D526" s="643"/>
      <c r="E526" s="643"/>
      <c r="F526" s="643"/>
      <c r="G526" s="643"/>
      <c r="H526" s="644"/>
      <c r="I526" s="637" t="s">
        <v>184</v>
      </c>
      <c r="J526" s="638"/>
      <c r="K526" s="639"/>
      <c r="L526" s="639"/>
      <c r="M526" s="774"/>
      <c r="N526" s="775"/>
    </row>
    <row r="527" spans="1:14" ht="35.1" customHeight="1" thickBot="1" x14ac:dyDescent="0.35">
      <c r="A527" s="641"/>
      <c r="B527" s="638"/>
      <c r="C527" s="645"/>
      <c r="D527" s="646"/>
      <c r="E527" s="646"/>
      <c r="F527" s="646"/>
      <c r="G527" s="646"/>
      <c r="H527" s="647"/>
      <c r="I527" s="637"/>
      <c r="J527" s="638"/>
      <c r="K527" s="640"/>
      <c r="L527" s="640"/>
      <c r="M527" s="774"/>
      <c r="N527" s="775"/>
    </row>
    <row r="528" spans="1:14" ht="35.1" customHeight="1" thickBot="1" x14ac:dyDescent="0.35">
      <c r="A528" s="641" t="s">
        <v>189</v>
      </c>
      <c r="B528" s="638"/>
      <c r="C528" s="642"/>
      <c r="D528" s="643"/>
      <c r="E528" s="643"/>
      <c r="F528" s="643"/>
      <c r="G528" s="643"/>
      <c r="H528" s="644"/>
      <c r="I528" s="637" t="s">
        <v>184</v>
      </c>
      <c r="J528" s="638"/>
      <c r="K528" s="639"/>
      <c r="L528" s="639"/>
      <c r="M528" s="774"/>
      <c r="N528" s="775"/>
    </row>
    <row r="529" spans="1:14" ht="35.1" customHeight="1" thickBot="1" x14ac:dyDescent="0.35">
      <c r="A529" s="641"/>
      <c r="B529" s="638"/>
      <c r="C529" s="645"/>
      <c r="D529" s="646"/>
      <c r="E529" s="646"/>
      <c r="F529" s="646"/>
      <c r="G529" s="646"/>
      <c r="H529" s="647"/>
      <c r="I529" s="637"/>
      <c r="J529" s="638"/>
      <c r="K529" s="640"/>
      <c r="L529" s="640"/>
      <c r="M529" s="774"/>
      <c r="N529" s="775"/>
    </row>
    <row r="530" spans="1:14" ht="35.1" customHeight="1" thickBot="1" x14ac:dyDescent="0.35">
      <c r="A530" s="641" t="s">
        <v>189</v>
      </c>
      <c r="B530" s="638"/>
      <c r="C530" s="642"/>
      <c r="D530" s="643"/>
      <c r="E530" s="643"/>
      <c r="F530" s="643"/>
      <c r="G530" s="643"/>
      <c r="H530" s="644"/>
      <c r="I530" s="637" t="s">
        <v>184</v>
      </c>
      <c r="J530" s="638"/>
      <c r="K530" s="639"/>
      <c r="L530" s="639"/>
      <c r="M530" s="774"/>
      <c r="N530" s="775"/>
    </row>
    <row r="531" spans="1:14" ht="35.1" customHeight="1" thickBot="1" x14ac:dyDescent="0.35">
      <c r="A531" s="641"/>
      <c r="B531" s="638"/>
      <c r="C531" s="645"/>
      <c r="D531" s="646"/>
      <c r="E531" s="646"/>
      <c r="F531" s="646"/>
      <c r="G531" s="646"/>
      <c r="H531" s="647"/>
      <c r="I531" s="637"/>
      <c r="J531" s="638"/>
      <c r="K531" s="640"/>
      <c r="L531" s="640"/>
      <c r="M531" s="774"/>
      <c r="N531" s="775"/>
    </row>
    <row r="532" spans="1:14" ht="35.1" customHeight="1" thickBot="1" x14ac:dyDescent="0.35">
      <c r="A532" s="641" t="s">
        <v>189</v>
      </c>
      <c r="B532" s="638"/>
      <c r="C532" s="642"/>
      <c r="D532" s="643"/>
      <c r="E532" s="643"/>
      <c r="F532" s="643"/>
      <c r="G532" s="643"/>
      <c r="H532" s="644"/>
      <c r="I532" s="637" t="s">
        <v>184</v>
      </c>
      <c r="J532" s="638"/>
      <c r="K532" s="639"/>
      <c r="L532" s="639"/>
      <c r="M532" s="774"/>
      <c r="N532" s="775"/>
    </row>
    <row r="533" spans="1:14" ht="35.1" customHeight="1" thickBot="1" x14ac:dyDescent="0.35">
      <c r="A533" s="641"/>
      <c r="B533" s="638"/>
      <c r="C533" s="645"/>
      <c r="D533" s="646"/>
      <c r="E533" s="646"/>
      <c r="F533" s="646"/>
      <c r="G533" s="646"/>
      <c r="H533" s="647"/>
      <c r="I533" s="637"/>
      <c r="J533" s="638"/>
      <c r="K533" s="640"/>
      <c r="L533" s="640"/>
      <c r="M533" s="776"/>
      <c r="N533" s="777"/>
    </row>
    <row r="534" spans="1:14" ht="35.1" customHeight="1" thickBot="1" x14ac:dyDescent="0.35">
      <c r="A534" s="613" t="s">
        <v>257</v>
      </c>
      <c r="B534" s="614"/>
      <c r="C534" s="614"/>
      <c r="D534" s="614"/>
      <c r="E534" s="614"/>
      <c r="F534" s="614"/>
      <c r="G534" s="614"/>
      <c r="H534" s="614"/>
      <c r="I534" s="614"/>
      <c r="J534" s="614"/>
      <c r="K534" s="614"/>
      <c r="L534" s="614"/>
      <c r="M534" s="614"/>
      <c r="N534" s="615"/>
    </row>
    <row r="535" spans="1:14" ht="35.1" customHeight="1" thickTop="1" x14ac:dyDescent="0.3">
      <c r="A535" s="616"/>
      <c r="B535" s="617"/>
      <c r="C535" s="617"/>
      <c r="D535" s="617"/>
      <c r="E535" s="617"/>
      <c r="F535" s="617"/>
      <c r="G535" s="617"/>
      <c r="H535" s="617"/>
      <c r="I535" s="617"/>
      <c r="J535" s="617"/>
      <c r="K535" s="617"/>
      <c r="L535" s="617"/>
      <c r="M535" s="617"/>
      <c r="N535" s="618"/>
    </row>
    <row r="536" spans="1:14" ht="35.1" customHeight="1" x14ac:dyDescent="0.3">
      <c r="A536" s="619"/>
      <c r="B536" s="620"/>
      <c r="C536" s="620"/>
      <c r="D536" s="620"/>
      <c r="E536" s="620"/>
      <c r="F536" s="620"/>
      <c r="G536" s="620"/>
      <c r="H536" s="620"/>
      <c r="I536" s="620"/>
      <c r="J536" s="620"/>
      <c r="K536" s="620"/>
      <c r="L536" s="620"/>
      <c r="M536" s="620"/>
      <c r="N536" s="621"/>
    </row>
    <row r="537" spans="1:14" ht="35.1" customHeight="1" x14ac:dyDescent="0.3">
      <c r="A537" s="619"/>
      <c r="B537" s="620"/>
      <c r="C537" s="620"/>
      <c r="D537" s="620"/>
      <c r="E537" s="620"/>
      <c r="F537" s="620"/>
      <c r="G537" s="620"/>
      <c r="H537" s="620"/>
      <c r="I537" s="620"/>
      <c r="J537" s="620"/>
      <c r="K537" s="620"/>
      <c r="L537" s="620"/>
      <c r="M537" s="620"/>
      <c r="N537" s="621"/>
    </row>
    <row r="538" spans="1:14" ht="35.1" customHeight="1" x14ac:dyDescent="0.3">
      <c r="A538" s="619"/>
      <c r="B538" s="620"/>
      <c r="C538" s="620"/>
      <c r="D538" s="620"/>
      <c r="E538" s="620"/>
      <c r="F538" s="620"/>
      <c r="G538" s="620"/>
      <c r="H538" s="620"/>
      <c r="I538" s="620"/>
      <c r="J538" s="620"/>
      <c r="K538" s="620"/>
      <c r="L538" s="620"/>
      <c r="M538" s="620"/>
      <c r="N538" s="621"/>
    </row>
    <row r="539" spans="1:14" ht="35.1" customHeight="1" x14ac:dyDescent="0.3">
      <c r="A539" s="619"/>
      <c r="B539" s="620"/>
      <c r="C539" s="620"/>
      <c r="D539" s="620"/>
      <c r="E539" s="620"/>
      <c r="F539" s="620"/>
      <c r="G539" s="620"/>
      <c r="H539" s="620"/>
      <c r="I539" s="620"/>
      <c r="J539" s="620"/>
      <c r="K539" s="620"/>
      <c r="L539" s="620"/>
      <c r="M539" s="620"/>
      <c r="N539" s="621"/>
    </row>
    <row r="540" spans="1:14" ht="35.1" customHeight="1" x14ac:dyDescent="0.3">
      <c r="A540" s="619"/>
      <c r="B540" s="620"/>
      <c r="C540" s="620"/>
      <c r="D540" s="620"/>
      <c r="E540" s="620"/>
      <c r="F540" s="620"/>
      <c r="G540" s="620"/>
      <c r="H540" s="620"/>
      <c r="I540" s="620"/>
      <c r="J540" s="620"/>
      <c r="K540" s="620"/>
      <c r="L540" s="620"/>
      <c r="M540" s="620"/>
      <c r="N540" s="621"/>
    </row>
    <row r="541" spans="1:14" ht="35.1" customHeight="1" x14ac:dyDescent="0.3">
      <c r="A541" s="619"/>
      <c r="B541" s="620"/>
      <c r="C541" s="620"/>
      <c r="D541" s="620"/>
      <c r="E541" s="620"/>
      <c r="F541" s="620"/>
      <c r="G541" s="620"/>
      <c r="H541" s="620"/>
      <c r="I541" s="620"/>
      <c r="J541" s="620"/>
      <c r="K541" s="620"/>
      <c r="L541" s="620"/>
      <c r="M541" s="620"/>
      <c r="N541" s="621"/>
    </row>
    <row r="542" spans="1:14" ht="35.1" customHeight="1" x14ac:dyDescent="0.3">
      <c r="A542" s="619"/>
      <c r="B542" s="620"/>
      <c r="C542" s="620"/>
      <c r="D542" s="620"/>
      <c r="E542" s="620"/>
      <c r="F542" s="620"/>
      <c r="G542" s="620"/>
      <c r="H542" s="620"/>
      <c r="I542" s="620"/>
      <c r="J542" s="620"/>
      <c r="K542" s="620"/>
      <c r="L542" s="620"/>
      <c r="M542" s="620"/>
      <c r="N542" s="621"/>
    </row>
    <row r="543" spans="1:14" ht="35.1" customHeight="1" x14ac:dyDescent="0.3">
      <c r="A543" s="619"/>
      <c r="B543" s="620"/>
      <c r="C543" s="620"/>
      <c r="D543" s="620"/>
      <c r="E543" s="620"/>
      <c r="F543" s="620"/>
      <c r="G543" s="620"/>
      <c r="H543" s="620"/>
      <c r="I543" s="620"/>
      <c r="J543" s="620"/>
      <c r="K543" s="620"/>
      <c r="L543" s="620"/>
      <c r="M543" s="620"/>
      <c r="N543" s="621"/>
    </row>
    <row r="544" spans="1:14" ht="35.1" customHeight="1" x14ac:dyDescent="0.3">
      <c r="A544" s="619"/>
      <c r="B544" s="620"/>
      <c r="C544" s="620"/>
      <c r="D544" s="620"/>
      <c r="E544" s="620"/>
      <c r="F544" s="620"/>
      <c r="G544" s="620"/>
      <c r="H544" s="620"/>
      <c r="I544" s="620"/>
      <c r="J544" s="620"/>
      <c r="K544" s="620"/>
      <c r="L544" s="620"/>
      <c r="M544" s="620"/>
      <c r="N544" s="621"/>
    </row>
    <row r="545" spans="1:14" ht="35.1" customHeight="1" thickBot="1" x14ac:dyDescent="0.35">
      <c r="A545" s="622"/>
      <c r="B545" s="623"/>
      <c r="C545" s="623"/>
      <c r="D545" s="623"/>
      <c r="E545" s="623"/>
      <c r="F545" s="623"/>
      <c r="G545" s="623"/>
      <c r="H545" s="623"/>
      <c r="I545" s="623"/>
      <c r="J545" s="623"/>
      <c r="K545" s="623"/>
      <c r="L545" s="623"/>
      <c r="M545" s="623"/>
      <c r="N545" s="624"/>
    </row>
    <row r="546" spans="1:14" ht="3" customHeight="1" thickTop="1" thickBot="1" x14ac:dyDescent="0.55000000000000004">
      <c r="A546" s="625"/>
      <c r="B546" s="626"/>
      <c r="C546" s="626"/>
      <c r="D546" s="626"/>
      <c r="E546" s="626"/>
      <c r="F546" s="626"/>
      <c r="G546" s="626"/>
      <c r="H546" s="626"/>
      <c r="I546" s="626"/>
      <c r="J546" s="626"/>
      <c r="K546" s="626"/>
      <c r="L546" s="626"/>
      <c r="M546" s="626"/>
      <c r="N546" s="627"/>
    </row>
    <row r="547" spans="1:14" ht="32.1" customHeight="1" thickTop="1" thickBot="1" x14ac:dyDescent="0.35">
      <c r="A547" s="634" t="s">
        <v>186</v>
      </c>
      <c r="B547" s="635"/>
      <c r="C547" s="635"/>
      <c r="D547" s="635"/>
      <c r="E547" s="635"/>
      <c r="F547" s="635"/>
      <c r="G547" s="635"/>
      <c r="H547" s="635"/>
      <c r="I547" s="635"/>
      <c r="J547" s="635"/>
      <c r="K547" s="635"/>
      <c r="L547" s="635"/>
      <c r="M547" s="635"/>
      <c r="N547" s="636"/>
    </row>
    <row r="548" spans="1:14" ht="35.1" customHeight="1" x14ac:dyDescent="0.3">
      <c r="A548" s="762" t="s">
        <v>189</v>
      </c>
      <c r="B548" s="732"/>
      <c r="C548" s="643"/>
      <c r="D548" s="643"/>
      <c r="E548" s="733"/>
      <c r="F548" s="737" t="s">
        <v>132</v>
      </c>
      <c r="G548" s="726"/>
      <c r="H548" s="737" t="s">
        <v>50</v>
      </c>
      <c r="I548" s="740"/>
      <c r="J548" s="722" t="s">
        <v>188</v>
      </c>
      <c r="K548" s="723"/>
      <c r="L548" s="726"/>
      <c r="M548" s="760" t="s">
        <v>187</v>
      </c>
      <c r="N548" s="728"/>
    </row>
    <row r="549" spans="1:14" ht="35.1" customHeight="1" thickBot="1" x14ac:dyDescent="0.35">
      <c r="A549" s="763"/>
      <c r="B549" s="753"/>
      <c r="C549" s="646"/>
      <c r="D549" s="646"/>
      <c r="E549" s="754"/>
      <c r="F549" s="755"/>
      <c r="G549" s="756"/>
      <c r="H549" s="755"/>
      <c r="I549" s="757"/>
      <c r="J549" s="758"/>
      <c r="K549" s="759"/>
      <c r="L549" s="756"/>
      <c r="M549" s="761"/>
      <c r="N549" s="751"/>
    </row>
    <row r="550" spans="1:14" ht="35.1" customHeight="1" x14ac:dyDescent="0.3">
      <c r="A550" s="730" t="s">
        <v>189</v>
      </c>
      <c r="B550" s="732"/>
      <c r="C550" s="643"/>
      <c r="D550" s="643"/>
      <c r="E550" s="733"/>
      <c r="F550" s="737" t="s">
        <v>132</v>
      </c>
      <c r="G550" s="726"/>
      <c r="H550" s="737" t="s">
        <v>50</v>
      </c>
      <c r="I550" s="740"/>
      <c r="J550" s="722" t="s">
        <v>188</v>
      </c>
      <c r="K550" s="723"/>
      <c r="L550" s="726"/>
      <c r="M550" s="760" t="s">
        <v>187</v>
      </c>
      <c r="N550" s="728"/>
    </row>
    <row r="551" spans="1:14" ht="35.1" customHeight="1" thickBot="1" x14ac:dyDescent="0.35">
      <c r="A551" s="752"/>
      <c r="B551" s="753"/>
      <c r="C551" s="646"/>
      <c r="D551" s="646"/>
      <c r="E551" s="754"/>
      <c r="F551" s="755"/>
      <c r="G551" s="756"/>
      <c r="H551" s="755"/>
      <c r="I551" s="757"/>
      <c r="J551" s="758"/>
      <c r="K551" s="759"/>
      <c r="L551" s="756"/>
      <c r="M551" s="761"/>
      <c r="N551" s="751"/>
    </row>
    <row r="552" spans="1:14" ht="35.1" customHeight="1" x14ac:dyDescent="0.3">
      <c r="A552" s="730" t="s">
        <v>189</v>
      </c>
      <c r="B552" s="732"/>
      <c r="C552" s="643"/>
      <c r="D552" s="643"/>
      <c r="E552" s="733"/>
      <c r="F552" s="737" t="s">
        <v>132</v>
      </c>
      <c r="G552" s="726"/>
      <c r="H552" s="737" t="s">
        <v>50</v>
      </c>
      <c r="I552" s="740"/>
      <c r="J552" s="722" t="s">
        <v>188</v>
      </c>
      <c r="K552" s="723"/>
      <c r="L552" s="726"/>
      <c r="M552" s="722" t="s">
        <v>187</v>
      </c>
      <c r="N552" s="728"/>
    </row>
    <row r="553" spans="1:14" ht="35.1" customHeight="1" thickBot="1" x14ac:dyDescent="0.35">
      <c r="A553" s="742"/>
      <c r="B553" s="743"/>
      <c r="C553" s="744"/>
      <c r="D553" s="744"/>
      <c r="E553" s="745"/>
      <c r="F553" s="746"/>
      <c r="G553" s="727"/>
      <c r="H553" s="746"/>
      <c r="I553" s="747"/>
      <c r="J553" s="724"/>
      <c r="K553" s="725"/>
      <c r="L553" s="727"/>
      <c r="M553" s="724"/>
      <c r="N553" s="729"/>
    </row>
    <row r="554" spans="1:14" ht="35.1" customHeight="1" x14ac:dyDescent="0.3">
      <c r="A554" s="730" t="s">
        <v>189</v>
      </c>
      <c r="B554" s="732"/>
      <c r="C554" s="643"/>
      <c r="D554" s="643"/>
      <c r="E554" s="733"/>
      <c r="F554" s="737" t="s">
        <v>132</v>
      </c>
      <c r="G554" s="726"/>
      <c r="H554" s="737" t="s">
        <v>50</v>
      </c>
      <c r="I554" s="740"/>
      <c r="J554" s="722" t="s">
        <v>188</v>
      </c>
      <c r="K554" s="723"/>
      <c r="L554" s="726"/>
      <c r="M554" s="722" t="s">
        <v>187</v>
      </c>
      <c r="N554" s="728"/>
    </row>
    <row r="555" spans="1:14" ht="35.1" customHeight="1" thickBot="1" x14ac:dyDescent="0.35">
      <c r="A555" s="742"/>
      <c r="B555" s="743"/>
      <c r="C555" s="744"/>
      <c r="D555" s="744"/>
      <c r="E555" s="745"/>
      <c r="F555" s="746"/>
      <c r="G555" s="727"/>
      <c r="H555" s="746"/>
      <c r="I555" s="747"/>
      <c r="J555" s="724"/>
      <c r="K555" s="725"/>
      <c r="L555" s="727"/>
      <c r="M555" s="724"/>
      <c r="N555" s="729"/>
    </row>
    <row r="556" spans="1:14" ht="35.1" customHeight="1" x14ac:dyDescent="0.3">
      <c r="A556" s="730" t="s">
        <v>189</v>
      </c>
      <c r="B556" s="732"/>
      <c r="C556" s="643"/>
      <c r="D556" s="643"/>
      <c r="E556" s="733"/>
      <c r="F556" s="737" t="s">
        <v>132</v>
      </c>
      <c r="G556" s="726"/>
      <c r="H556" s="737" t="s">
        <v>50</v>
      </c>
      <c r="I556" s="740"/>
      <c r="J556" s="722" t="s">
        <v>188</v>
      </c>
      <c r="K556" s="723"/>
      <c r="L556" s="726"/>
      <c r="M556" s="722" t="s">
        <v>187</v>
      </c>
      <c r="N556" s="728"/>
    </row>
    <row r="557" spans="1:14" ht="35.1" customHeight="1" thickBot="1" x14ac:dyDescent="0.35">
      <c r="A557" s="742"/>
      <c r="B557" s="743"/>
      <c r="C557" s="744"/>
      <c r="D557" s="744"/>
      <c r="E557" s="745"/>
      <c r="F557" s="746"/>
      <c r="G557" s="727"/>
      <c r="H557" s="746"/>
      <c r="I557" s="747"/>
      <c r="J557" s="724"/>
      <c r="K557" s="725"/>
      <c r="L557" s="727"/>
      <c r="M557" s="724"/>
      <c r="N557" s="729"/>
    </row>
    <row r="558" spans="1:14" ht="35.1" customHeight="1" x14ac:dyDescent="0.3">
      <c r="A558" s="730" t="s">
        <v>189</v>
      </c>
      <c r="B558" s="732"/>
      <c r="C558" s="643"/>
      <c r="D558" s="643"/>
      <c r="E558" s="733"/>
      <c r="F558" s="737" t="s">
        <v>132</v>
      </c>
      <c r="G558" s="726"/>
      <c r="H558" s="737" t="s">
        <v>50</v>
      </c>
      <c r="I558" s="740"/>
      <c r="J558" s="722" t="s">
        <v>188</v>
      </c>
      <c r="K558" s="723"/>
      <c r="L558" s="726"/>
      <c r="M558" s="722" t="s">
        <v>187</v>
      </c>
      <c r="N558" s="728"/>
    </row>
    <row r="559" spans="1:14" ht="35.1" customHeight="1" thickBot="1" x14ac:dyDescent="0.35">
      <c r="A559" s="742"/>
      <c r="B559" s="743"/>
      <c r="C559" s="744"/>
      <c r="D559" s="744"/>
      <c r="E559" s="745"/>
      <c r="F559" s="746"/>
      <c r="G559" s="727"/>
      <c r="H559" s="746"/>
      <c r="I559" s="747"/>
      <c r="J559" s="724"/>
      <c r="K559" s="725"/>
      <c r="L559" s="727"/>
      <c r="M559" s="724"/>
      <c r="N559" s="729"/>
    </row>
    <row r="560" spans="1:14" ht="35.1" customHeight="1" x14ac:dyDescent="0.3">
      <c r="A560" s="730" t="s">
        <v>189</v>
      </c>
      <c r="B560" s="732"/>
      <c r="C560" s="643"/>
      <c r="D560" s="643"/>
      <c r="E560" s="733"/>
      <c r="F560" s="737" t="s">
        <v>132</v>
      </c>
      <c r="G560" s="726"/>
      <c r="H560" s="737" t="s">
        <v>50</v>
      </c>
      <c r="I560" s="740"/>
      <c r="J560" s="722" t="s">
        <v>188</v>
      </c>
      <c r="K560" s="723"/>
      <c r="L560" s="726"/>
      <c r="M560" s="722" t="s">
        <v>187</v>
      </c>
      <c r="N560" s="728"/>
    </row>
    <row r="561" spans="1:14" ht="35.1" customHeight="1" thickBot="1" x14ac:dyDescent="0.35">
      <c r="A561" s="742"/>
      <c r="B561" s="743"/>
      <c r="C561" s="744"/>
      <c r="D561" s="744"/>
      <c r="E561" s="745"/>
      <c r="F561" s="746"/>
      <c r="G561" s="727"/>
      <c r="H561" s="746"/>
      <c r="I561" s="747"/>
      <c r="J561" s="724"/>
      <c r="K561" s="725"/>
      <c r="L561" s="727"/>
      <c r="M561" s="724"/>
      <c r="N561" s="729"/>
    </row>
    <row r="562" spans="1:14" ht="35.1" customHeight="1" x14ac:dyDescent="0.3">
      <c r="A562" s="730" t="s">
        <v>189</v>
      </c>
      <c r="B562" s="732"/>
      <c r="C562" s="643"/>
      <c r="D562" s="643"/>
      <c r="E562" s="733"/>
      <c r="F562" s="737" t="s">
        <v>132</v>
      </c>
      <c r="G562" s="726"/>
      <c r="H562" s="737" t="s">
        <v>50</v>
      </c>
      <c r="I562" s="740"/>
      <c r="J562" s="722" t="s">
        <v>188</v>
      </c>
      <c r="K562" s="723"/>
      <c r="L562" s="726"/>
      <c r="M562" s="722" t="s">
        <v>187</v>
      </c>
      <c r="N562" s="728"/>
    </row>
    <row r="563" spans="1:14" ht="35.1" customHeight="1" thickBot="1" x14ac:dyDescent="0.35">
      <c r="A563" s="742"/>
      <c r="B563" s="743"/>
      <c r="C563" s="744"/>
      <c r="D563" s="744"/>
      <c r="E563" s="745"/>
      <c r="F563" s="746"/>
      <c r="G563" s="727"/>
      <c r="H563" s="746"/>
      <c r="I563" s="747"/>
      <c r="J563" s="724"/>
      <c r="K563" s="725"/>
      <c r="L563" s="727"/>
      <c r="M563" s="724"/>
      <c r="N563" s="729"/>
    </row>
    <row r="564" spans="1:14" ht="35.1" customHeight="1" x14ac:dyDescent="0.3">
      <c r="A564" s="730" t="s">
        <v>189</v>
      </c>
      <c r="B564" s="732"/>
      <c r="C564" s="643"/>
      <c r="D564" s="643"/>
      <c r="E564" s="733"/>
      <c r="F564" s="737" t="s">
        <v>132</v>
      </c>
      <c r="G564" s="726"/>
      <c r="H564" s="737" t="s">
        <v>50</v>
      </c>
      <c r="I564" s="740"/>
      <c r="J564" s="722" t="s">
        <v>188</v>
      </c>
      <c r="K564" s="723"/>
      <c r="L564" s="726"/>
      <c r="M564" s="722" t="s">
        <v>187</v>
      </c>
      <c r="N564" s="728"/>
    </row>
    <row r="565" spans="1:14" ht="35.1" customHeight="1" thickBot="1" x14ac:dyDescent="0.35">
      <c r="A565" s="742"/>
      <c r="B565" s="743"/>
      <c r="C565" s="744"/>
      <c r="D565" s="744"/>
      <c r="E565" s="745"/>
      <c r="F565" s="746"/>
      <c r="G565" s="727"/>
      <c r="H565" s="746"/>
      <c r="I565" s="747"/>
      <c r="J565" s="724"/>
      <c r="K565" s="725"/>
      <c r="L565" s="727"/>
      <c r="M565" s="724"/>
      <c r="N565" s="729"/>
    </row>
    <row r="566" spans="1:14" ht="35.1" customHeight="1" x14ac:dyDescent="0.3">
      <c r="A566" s="730" t="s">
        <v>189</v>
      </c>
      <c r="B566" s="732"/>
      <c r="C566" s="643"/>
      <c r="D566" s="643"/>
      <c r="E566" s="733"/>
      <c r="F566" s="737" t="s">
        <v>132</v>
      </c>
      <c r="G566" s="726"/>
      <c r="H566" s="737" t="s">
        <v>50</v>
      </c>
      <c r="I566" s="740"/>
      <c r="J566" s="722" t="s">
        <v>188</v>
      </c>
      <c r="K566" s="723"/>
      <c r="L566" s="726"/>
      <c r="M566" s="722" t="s">
        <v>187</v>
      </c>
      <c r="N566" s="728"/>
    </row>
    <row r="567" spans="1:14" ht="35.1" customHeight="1" thickBot="1" x14ac:dyDescent="0.35">
      <c r="A567" s="731"/>
      <c r="B567" s="734"/>
      <c r="C567" s="735"/>
      <c r="D567" s="735"/>
      <c r="E567" s="736"/>
      <c r="F567" s="738"/>
      <c r="G567" s="739"/>
      <c r="H567" s="738"/>
      <c r="I567" s="741"/>
      <c r="J567" s="748"/>
      <c r="K567" s="749"/>
      <c r="L567" s="739"/>
      <c r="M567" s="748"/>
      <c r="N567" s="750"/>
    </row>
    <row r="568" spans="1:14" ht="35.1" customHeight="1" thickBot="1" x14ac:dyDescent="0.35">
      <c r="A568" s="710" t="s">
        <v>395</v>
      </c>
      <c r="B568" s="711"/>
      <c r="C568" s="711"/>
      <c r="D568" s="711"/>
      <c r="E568" s="711"/>
      <c r="F568" s="711"/>
      <c r="G568" s="711"/>
      <c r="H568" s="711"/>
      <c r="I568" s="711"/>
      <c r="J568" s="711"/>
      <c r="K568" s="711"/>
      <c r="L568" s="711"/>
      <c r="M568" s="711"/>
      <c r="N568" s="712"/>
    </row>
    <row r="569" spans="1:14" ht="34.950000000000003" customHeight="1" x14ac:dyDescent="0.3">
      <c r="A569" s="713"/>
      <c r="B569" s="714"/>
      <c r="C569" s="714"/>
      <c r="D569" s="714"/>
      <c r="E569" s="714"/>
      <c r="F569" s="714"/>
      <c r="G569" s="714"/>
      <c r="H569" s="714"/>
      <c r="I569" s="714"/>
      <c r="J569" s="714"/>
      <c r="K569" s="714"/>
      <c r="L569" s="714"/>
      <c r="M569" s="714"/>
      <c r="N569" s="715"/>
    </row>
    <row r="570" spans="1:14" ht="34.950000000000003" customHeight="1" x14ac:dyDescent="0.3">
      <c r="A570" s="716"/>
      <c r="B570" s="717"/>
      <c r="C570" s="717"/>
      <c r="D570" s="717"/>
      <c r="E570" s="717"/>
      <c r="F570" s="717"/>
      <c r="G570" s="717"/>
      <c r="H570" s="717"/>
      <c r="I570" s="717"/>
      <c r="J570" s="717"/>
      <c r="K570" s="717"/>
      <c r="L570" s="717"/>
      <c r="M570" s="717"/>
      <c r="N570" s="718"/>
    </row>
    <row r="571" spans="1:14" ht="34.950000000000003" customHeight="1" x14ac:dyDescent="0.3">
      <c r="A571" s="716"/>
      <c r="B571" s="717"/>
      <c r="C571" s="717"/>
      <c r="D571" s="717"/>
      <c r="E571" s="717"/>
      <c r="F571" s="717"/>
      <c r="G571" s="717"/>
      <c r="H571" s="717"/>
      <c r="I571" s="717"/>
      <c r="J571" s="717"/>
      <c r="K571" s="717"/>
      <c r="L571" s="717"/>
      <c r="M571" s="717"/>
      <c r="N571" s="718"/>
    </row>
    <row r="572" spans="1:14" ht="34.950000000000003" customHeight="1" x14ac:dyDescent="0.3">
      <c r="A572" s="716"/>
      <c r="B572" s="717"/>
      <c r="C572" s="717"/>
      <c r="D572" s="717"/>
      <c r="E572" s="717"/>
      <c r="F572" s="717"/>
      <c r="G572" s="717"/>
      <c r="H572" s="717"/>
      <c r="I572" s="717"/>
      <c r="J572" s="717"/>
      <c r="K572" s="717"/>
      <c r="L572" s="717"/>
      <c r="M572" s="717"/>
      <c r="N572" s="718"/>
    </row>
    <row r="573" spans="1:14" ht="34.950000000000003" customHeight="1" x14ac:dyDescent="0.3">
      <c r="A573" s="716"/>
      <c r="B573" s="717"/>
      <c r="C573" s="717"/>
      <c r="D573" s="717"/>
      <c r="E573" s="717"/>
      <c r="F573" s="717"/>
      <c r="G573" s="717"/>
      <c r="H573" s="717"/>
      <c r="I573" s="717"/>
      <c r="J573" s="717"/>
      <c r="K573" s="717"/>
      <c r="L573" s="717"/>
      <c r="M573" s="717"/>
      <c r="N573" s="718"/>
    </row>
    <row r="574" spans="1:14" ht="34.950000000000003" customHeight="1" x14ac:dyDescent="0.3">
      <c r="A574" s="716"/>
      <c r="B574" s="717"/>
      <c r="C574" s="717"/>
      <c r="D574" s="717"/>
      <c r="E574" s="717"/>
      <c r="F574" s="717"/>
      <c r="G574" s="717"/>
      <c r="H574" s="717"/>
      <c r="I574" s="717"/>
      <c r="J574" s="717"/>
      <c r="K574" s="717"/>
      <c r="L574" s="717"/>
      <c r="M574" s="717"/>
      <c r="N574" s="718"/>
    </row>
    <row r="575" spans="1:14" ht="34.950000000000003" customHeight="1" x14ac:dyDescent="0.3">
      <c r="A575" s="716"/>
      <c r="B575" s="717"/>
      <c r="C575" s="717"/>
      <c r="D575" s="717"/>
      <c r="E575" s="717"/>
      <c r="F575" s="717"/>
      <c r="G575" s="717"/>
      <c r="H575" s="717"/>
      <c r="I575" s="717"/>
      <c r="J575" s="717"/>
      <c r="K575" s="717"/>
      <c r="L575" s="717"/>
      <c r="M575" s="717"/>
      <c r="N575" s="718"/>
    </row>
    <row r="576" spans="1:14" ht="34.950000000000003" customHeight="1" thickBot="1" x14ac:dyDescent="0.35">
      <c r="A576" s="719"/>
      <c r="B576" s="720"/>
      <c r="C576" s="720"/>
      <c r="D576" s="720"/>
      <c r="E576" s="720"/>
      <c r="F576" s="720"/>
      <c r="G576" s="720"/>
      <c r="H576" s="720"/>
      <c r="I576" s="720"/>
      <c r="J576" s="720"/>
      <c r="K576" s="720"/>
      <c r="L576" s="720"/>
      <c r="M576" s="720"/>
      <c r="N576" s="721"/>
    </row>
    <row r="577" ht="15" thickTop="1" x14ac:dyDescent="0.3"/>
  </sheetData>
  <sheetProtection algorithmName="SHA-512" hashValue="HeW3Oyt+8yBLzZ4q2AH3gFu5+VfHx35Bh0vCZs5ADDPUXGvuaz/147gTWUrNoIgrM7udtLnQ6YtsegtQY2C7lA==" saltValue="MyhukX4xT2fUnnVq6BNsEw==" spinCount="100000" sheet="1" formatCells="0" formatColumns="0" formatRows="0"/>
  <protectedRanges>
    <protectedRange algorithmName="SHA-512" hashValue="n4hHyPJQPBvWsNjlSXfeOAId8wS0/EK+kmqqCkFA3q/QEjLzdGWPv7K6i/5l5FwBJhEt1rnEf5S8Ol38wIT4cQ==" saltValue="ueDCy0p1gB4GKf0InXEDgg==" spinCount="100000" sqref="M4:M23" name="GROSS AREA"/>
  </protectedRanges>
  <mergeCells count="976">
    <mergeCell ref="A504:N505"/>
    <mergeCell ref="A451:N451"/>
    <mergeCell ref="A131:N132"/>
    <mergeCell ref="A142:N143"/>
    <mergeCell ref="A42:N43"/>
    <mergeCell ref="A201:N204"/>
    <mergeCell ref="A243:N245"/>
    <mergeCell ref="A323:N323"/>
    <mergeCell ref="A1:N1"/>
    <mergeCell ref="A2:N2"/>
    <mergeCell ref="A24:N24"/>
    <mergeCell ref="A65:N65"/>
    <mergeCell ref="J88:K88"/>
    <mergeCell ref="M88:N88"/>
    <mergeCell ref="M110:N110"/>
    <mergeCell ref="J89:K89"/>
    <mergeCell ref="M89:N89"/>
    <mergeCell ref="J90:K90"/>
    <mergeCell ref="M90:N90"/>
    <mergeCell ref="A66:N81"/>
    <mergeCell ref="J86:K86"/>
    <mergeCell ref="M86:N86"/>
    <mergeCell ref="J87:K87"/>
    <mergeCell ref="M87:N87"/>
    <mergeCell ref="A83:N85"/>
    <mergeCell ref="A82:N82"/>
    <mergeCell ref="M111:N111"/>
    <mergeCell ref="J91:K91"/>
    <mergeCell ref="M91:N91"/>
    <mergeCell ref="J92:K92"/>
    <mergeCell ref="M92:N92"/>
    <mergeCell ref="J93:K93"/>
    <mergeCell ref="M93:N93"/>
    <mergeCell ref="M118:N118"/>
    <mergeCell ref="A94:N94"/>
    <mergeCell ref="A95:N107"/>
    <mergeCell ref="A108:N108"/>
    <mergeCell ref="M109:N109"/>
    <mergeCell ref="M119:N119"/>
    <mergeCell ref="A120:N120"/>
    <mergeCell ref="A121:N130"/>
    <mergeCell ref="D133:G133"/>
    <mergeCell ref="H133:J133"/>
    <mergeCell ref="K133:N133"/>
    <mergeCell ref="M112:N112"/>
    <mergeCell ref="M113:N113"/>
    <mergeCell ref="A114:N114"/>
    <mergeCell ref="M115:N115"/>
    <mergeCell ref="M116:N116"/>
    <mergeCell ref="M117:N117"/>
    <mergeCell ref="A133:C136"/>
    <mergeCell ref="D134:G134"/>
    <mergeCell ref="H134:J134"/>
    <mergeCell ref="K134:L134"/>
    <mergeCell ref="M134:N134"/>
    <mergeCell ref="D135:G135"/>
    <mergeCell ref="H135:J135"/>
    <mergeCell ref="K135:L136"/>
    <mergeCell ref="M135:N136"/>
    <mergeCell ref="D136:G136"/>
    <mergeCell ref="H136:J136"/>
    <mergeCell ref="B140:C140"/>
    <mergeCell ref="E140:F140"/>
    <mergeCell ref="L140:M140"/>
    <mergeCell ref="B141:C141"/>
    <mergeCell ref="E141:F141"/>
    <mergeCell ref="L141:M141"/>
    <mergeCell ref="A137:F137"/>
    <mergeCell ref="G137:I137"/>
    <mergeCell ref="J137:N137"/>
    <mergeCell ref="B138:C138"/>
    <mergeCell ref="E138:F138"/>
    <mergeCell ref="G138:I141"/>
    <mergeCell ref="L138:M138"/>
    <mergeCell ref="B139:C139"/>
    <mergeCell ref="E139:F139"/>
    <mergeCell ref="L139:M139"/>
    <mergeCell ref="A148:N148"/>
    <mergeCell ref="A149:N158"/>
    <mergeCell ref="J145:K145"/>
    <mergeCell ref="L145:M145"/>
    <mergeCell ref="B146:C146"/>
    <mergeCell ref="H146:I146"/>
    <mergeCell ref="J146:K146"/>
    <mergeCell ref="L146:M146"/>
    <mergeCell ref="K165:M165"/>
    <mergeCell ref="A165:H165"/>
    <mergeCell ref="A159:N162"/>
    <mergeCell ref="A144:A147"/>
    <mergeCell ref="B144:C144"/>
    <mergeCell ref="H144:I144"/>
    <mergeCell ref="J144:K144"/>
    <mergeCell ref="L144:M144"/>
    <mergeCell ref="N144:N147"/>
    <mergeCell ref="B145:C145"/>
    <mergeCell ref="H145:I145"/>
    <mergeCell ref="B147:C147"/>
    <mergeCell ref="H147:I147"/>
    <mergeCell ref="J147:K147"/>
    <mergeCell ref="L147:M147"/>
    <mergeCell ref="C166:D166"/>
    <mergeCell ref="E166:F166"/>
    <mergeCell ref="G166:H166"/>
    <mergeCell ref="I165:J165"/>
    <mergeCell ref="G163:H163"/>
    <mergeCell ref="I163:J163"/>
    <mergeCell ref="K163:L163"/>
    <mergeCell ref="G164:H164"/>
    <mergeCell ref="I164:J164"/>
    <mergeCell ref="K164:L164"/>
    <mergeCell ref="K166:M166"/>
    <mergeCell ref="C167:D167"/>
    <mergeCell ref="E167:F167"/>
    <mergeCell ref="G167:H167"/>
    <mergeCell ref="A168:H168"/>
    <mergeCell ref="K168:L169"/>
    <mergeCell ref="M168:N169"/>
    <mergeCell ref="A169:B169"/>
    <mergeCell ref="C169:D169"/>
    <mergeCell ref="E169:F169"/>
    <mergeCell ref="K167:N167"/>
    <mergeCell ref="M170:N170"/>
    <mergeCell ref="A171:F173"/>
    <mergeCell ref="G171:H173"/>
    <mergeCell ref="I171:J173"/>
    <mergeCell ref="A174:J174"/>
    <mergeCell ref="K174:N174"/>
    <mergeCell ref="G169:J169"/>
    <mergeCell ref="A170:B170"/>
    <mergeCell ref="C170:D170"/>
    <mergeCell ref="E170:F170"/>
    <mergeCell ref="G170:J170"/>
    <mergeCell ref="K170:L170"/>
    <mergeCell ref="A193:E200"/>
    <mergeCell ref="F193:J193"/>
    <mergeCell ref="F194:G195"/>
    <mergeCell ref="A175:B175"/>
    <mergeCell ref="C175:D175"/>
    <mergeCell ref="E175:I175"/>
    <mergeCell ref="A176:B177"/>
    <mergeCell ref="C176:D177"/>
    <mergeCell ref="E176:I177"/>
    <mergeCell ref="J176:J180"/>
    <mergeCell ref="B178:C178"/>
    <mergeCell ref="D178:E180"/>
    <mergeCell ref="H196:J196"/>
    <mergeCell ref="F197:G197"/>
    <mergeCell ref="H197:I197"/>
    <mergeCell ref="J197:J200"/>
    <mergeCell ref="A188:J188"/>
    <mergeCell ref="G178:I178"/>
    <mergeCell ref="A179:A180"/>
    <mergeCell ref="B179:C180"/>
    <mergeCell ref="G179:I179"/>
    <mergeCell ref="G180:I180"/>
    <mergeCell ref="A181:J181"/>
    <mergeCell ref="A186:A187"/>
    <mergeCell ref="B186:C187"/>
    <mergeCell ref="G186:I186"/>
    <mergeCell ref="G187:I187"/>
    <mergeCell ref="A182:J182"/>
    <mergeCell ref="A183:B184"/>
    <mergeCell ref="C183:C184"/>
    <mergeCell ref="D183:D184"/>
    <mergeCell ref="A191:B192"/>
    <mergeCell ref="C191:D192"/>
    <mergeCell ref="E191:F192"/>
    <mergeCell ref="G191:H192"/>
    <mergeCell ref="I191:J192"/>
    <mergeCell ref="G205:H205"/>
    <mergeCell ref="I205:J205"/>
    <mergeCell ref="K205:L205"/>
    <mergeCell ref="G206:H206"/>
    <mergeCell ref="I206:J206"/>
    <mergeCell ref="K206:L206"/>
    <mergeCell ref="A207:H207"/>
    <mergeCell ref="K208:M208"/>
    <mergeCell ref="H194:J195"/>
    <mergeCell ref="F196:G196"/>
    <mergeCell ref="K175:N200"/>
    <mergeCell ref="A189:J189"/>
    <mergeCell ref="A190:B190"/>
    <mergeCell ref="C190:D190"/>
    <mergeCell ref="E190:F190"/>
    <mergeCell ref="G190:H190"/>
    <mergeCell ref="I190:J190"/>
    <mergeCell ref="G185:I185"/>
    <mergeCell ref="E183:E184"/>
    <mergeCell ref="F183:F184"/>
    <mergeCell ref="G183:I184"/>
    <mergeCell ref="B185:C185"/>
    <mergeCell ref="D185:E187"/>
    <mergeCell ref="J184:J187"/>
    <mergeCell ref="M210:N211"/>
    <mergeCell ref="A211:B211"/>
    <mergeCell ref="C211:D211"/>
    <mergeCell ref="E211:F211"/>
    <mergeCell ref="K209:N209"/>
    <mergeCell ref="K207:M207"/>
    <mergeCell ref="C208:D208"/>
    <mergeCell ref="E208:F208"/>
    <mergeCell ref="G208:H208"/>
    <mergeCell ref="I207:J207"/>
    <mergeCell ref="G211:J211"/>
    <mergeCell ref="A212:B212"/>
    <mergeCell ref="C212:D212"/>
    <mergeCell ref="E212:F212"/>
    <mergeCell ref="G212:J212"/>
    <mergeCell ref="K212:L212"/>
    <mergeCell ref="C209:D209"/>
    <mergeCell ref="E209:F209"/>
    <mergeCell ref="G209:H209"/>
    <mergeCell ref="K210:L211"/>
    <mergeCell ref="B228:C229"/>
    <mergeCell ref="G228:I228"/>
    <mergeCell ref="G229:I229"/>
    <mergeCell ref="A224:J224"/>
    <mergeCell ref="M212:N212"/>
    <mergeCell ref="A213:F215"/>
    <mergeCell ref="G213:H215"/>
    <mergeCell ref="I213:J215"/>
    <mergeCell ref="A216:J216"/>
    <mergeCell ref="K216:N216"/>
    <mergeCell ref="F235:J235"/>
    <mergeCell ref="F236:G237"/>
    <mergeCell ref="H236:J237"/>
    <mergeCell ref="F238:G238"/>
    <mergeCell ref="A233:B234"/>
    <mergeCell ref="C233:D234"/>
    <mergeCell ref="E233:F234"/>
    <mergeCell ref="G233:H234"/>
    <mergeCell ref="A217:B217"/>
    <mergeCell ref="C217:D217"/>
    <mergeCell ref="E217:I217"/>
    <mergeCell ref="A218:B219"/>
    <mergeCell ref="C218:D219"/>
    <mergeCell ref="E218:I219"/>
    <mergeCell ref="B220:C220"/>
    <mergeCell ref="D220:E222"/>
    <mergeCell ref="A230:J230"/>
    <mergeCell ref="G220:I220"/>
    <mergeCell ref="A221:A222"/>
    <mergeCell ref="B221:C222"/>
    <mergeCell ref="G221:I221"/>
    <mergeCell ref="G222:I222"/>
    <mergeCell ref="A223:J223"/>
    <mergeCell ref="A228:A229"/>
    <mergeCell ref="K217:N242"/>
    <mergeCell ref="A231:J231"/>
    <mergeCell ref="A232:B232"/>
    <mergeCell ref="C232:D232"/>
    <mergeCell ref="E232:F232"/>
    <mergeCell ref="G232:H232"/>
    <mergeCell ref="I232:J232"/>
    <mergeCell ref="G227:I227"/>
    <mergeCell ref="E225:E226"/>
    <mergeCell ref="F225:F226"/>
    <mergeCell ref="G225:I226"/>
    <mergeCell ref="B227:C227"/>
    <mergeCell ref="D227:E229"/>
    <mergeCell ref="J226:J229"/>
    <mergeCell ref="H238:J238"/>
    <mergeCell ref="F239:G239"/>
    <mergeCell ref="H239:I239"/>
    <mergeCell ref="J239:J242"/>
    <mergeCell ref="A225:B226"/>
    <mergeCell ref="C225:C226"/>
    <mergeCell ref="D225:D226"/>
    <mergeCell ref="J218:J222"/>
    <mergeCell ref="I233:J234"/>
    <mergeCell ref="A235:E242"/>
    <mergeCell ref="K248:M248"/>
    <mergeCell ref="C249:D249"/>
    <mergeCell ref="E249:F249"/>
    <mergeCell ref="G249:H249"/>
    <mergeCell ref="I248:J248"/>
    <mergeCell ref="G246:H246"/>
    <mergeCell ref="I246:J246"/>
    <mergeCell ref="K246:L246"/>
    <mergeCell ref="G247:H247"/>
    <mergeCell ref="I247:J247"/>
    <mergeCell ref="K247:L247"/>
    <mergeCell ref="A248:H248"/>
    <mergeCell ref="K249:M249"/>
    <mergeCell ref="C250:D250"/>
    <mergeCell ref="E250:F250"/>
    <mergeCell ref="G250:H250"/>
    <mergeCell ref="K251:L252"/>
    <mergeCell ref="M251:N252"/>
    <mergeCell ref="A252:B252"/>
    <mergeCell ref="C252:D252"/>
    <mergeCell ref="E252:F252"/>
    <mergeCell ref="K250:N250"/>
    <mergeCell ref="M253:N253"/>
    <mergeCell ref="A254:F256"/>
    <mergeCell ref="G254:H256"/>
    <mergeCell ref="I254:J256"/>
    <mergeCell ref="A257:J257"/>
    <mergeCell ref="K257:N257"/>
    <mergeCell ref="G252:J252"/>
    <mergeCell ref="A253:B253"/>
    <mergeCell ref="C253:D253"/>
    <mergeCell ref="E253:F253"/>
    <mergeCell ref="G253:J253"/>
    <mergeCell ref="K253:L253"/>
    <mergeCell ref="A274:B275"/>
    <mergeCell ref="C274:D275"/>
    <mergeCell ref="E274:F275"/>
    <mergeCell ref="G274:H275"/>
    <mergeCell ref="I274:J275"/>
    <mergeCell ref="A276:E282"/>
    <mergeCell ref="F276:J276"/>
    <mergeCell ref="F277:G277"/>
    <mergeCell ref="A258:B258"/>
    <mergeCell ref="C258:D258"/>
    <mergeCell ref="E258:I258"/>
    <mergeCell ref="A259:B260"/>
    <mergeCell ref="C259:D260"/>
    <mergeCell ref="E259:I260"/>
    <mergeCell ref="J259:J263"/>
    <mergeCell ref="B261:C261"/>
    <mergeCell ref="D261:E263"/>
    <mergeCell ref="G262:I262"/>
    <mergeCell ref="G263:I263"/>
    <mergeCell ref="A264:J264"/>
    <mergeCell ref="A269:A270"/>
    <mergeCell ref="B269:C270"/>
    <mergeCell ref="G269:I269"/>
    <mergeCell ref="G270:I270"/>
    <mergeCell ref="A265:J265"/>
    <mergeCell ref="A266:B267"/>
    <mergeCell ref="C266:C267"/>
    <mergeCell ref="D266:D267"/>
    <mergeCell ref="H277:J277"/>
    <mergeCell ref="F278:G278"/>
    <mergeCell ref="K258:N282"/>
    <mergeCell ref="A272:J272"/>
    <mergeCell ref="A273:B273"/>
    <mergeCell ref="C273:D273"/>
    <mergeCell ref="E273:F273"/>
    <mergeCell ref="G273:H273"/>
    <mergeCell ref="I273:J273"/>
    <mergeCell ref="G268:I268"/>
    <mergeCell ref="E266:E267"/>
    <mergeCell ref="F266:F267"/>
    <mergeCell ref="G266:I267"/>
    <mergeCell ref="B268:C268"/>
    <mergeCell ref="D268:E270"/>
    <mergeCell ref="J267:J270"/>
    <mergeCell ref="H278:J278"/>
    <mergeCell ref="F279:G279"/>
    <mergeCell ref="H279:I279"/>
    <mergeCell ref="J279:J282"/>
    <mergeCell ref="A271:J271"/>
    <mergeCell ref="G261:I261"/>
    <mergeCell ref="A262:A263"/>
    <mergeCell ref="B262:C263"/>
    <mergeCell ref="K287:M287"/>
    <mergeCell ref="C288:D288"/>
    <mergeCell ref="E288:F288"/>
    <mergeCell ref="G288:H288"/>
    <mergeCell ref="I287:J287"/>
    <mergeCell ref="A283:N284"/>
    <mergeCell ref="G285:H285"/>
    <mergeCell ref="I285:J285"/>
    <mergeCell ref="K285:L285"/>
    <mergeCell ref="G286:H286"/>
    <mergeCell ref="I286:J286"/>
    <mergeCell ref="K286:L286"/>
    <mergeCell ref="K288:M288"/>
    <mergeCell ref="A287:H287"/>
    <mergeCell ref="C289:D289"/>
    <mergeCell ref="E289:F289"/>
    <mergeCell ref="G289:H289"/>
    <mergeCell ref="A290:H290"/>
    <mergeCell ref="K290:L291"/>
    <mergeCell ref="M290:N291"/>
    <mergeCell ref="A291:B291"/>
    <mergeCell ref="C291:D291"/>
    <mergeCell ref="E291:F291"/>
    <mergeCell ref="K289:N289"/>
    <mergeCell ref="M292:N292"/>
    <mergeCell ref="A293:F295"/>
    <mergeCell ref="G293:H295"/>
    <mergeCell ref="I293:J295"/>
    <mergeCell ref="A296:J296"/>
    <mergeCell ref="K296:N296"/>
    <mergeCell ref="G291:J291"/>
    <mergeCell ref="A292:B292"/>
    <mergeCell ref="C292:D292"/>
    <mergeCell ref="E292:F292"/>
    <mergeCell ref="G292:J292"/>
    <mergeCell ref="K292:L292"/>
    <mergeCell ref="G300:I300"/>
    <mergeCell ref="A301:A302"/>
    <mergeCell ref="B301:C302"/>
    <mergeCell ref="G301:I301"/>
    <mergeCell ref="G302:I302"/>
    <mergeCell ref="A303:J303"/>
    <mergeCell ref="A297:B297"/>
    <mergeCell ref="C297:D297"/>
    <mergeCell ref="E297:I297"/>
    <mergeCell ref="A298:B299"/>
    <mergeCell ref="C298:D299"/>
    <mergeCell ref="E298:I299"/>
    <mergeCell ref="J298:J302"/>
    <mergeCell ref="B300:C300"/>
    <mergeCell ref="D300:E302"/>
    <mergeCell ref="A304:J304"/>
    <mergeCell ref="A305:B306"/>
    <mergeCell ref="C305:C306"/>
    <mergeCell ref="D305:D306"/>
    <mergeCell ref="E305:E306"/>
    <mergeCell ref="F305:F306"/>
    <mergeCell ref="G305:I306"/>
    <mergeCell ref="B307:C307"/>
    <mergeCell ref="D307:E309"/>
    <mergeCell ref="G312:H312"/>
    <mergeCell ref="I312:J312"/>
    <mergeCell ref="G307:I307"/>
    <mergeCell ref="A308:A309"/>
    <mergeCell ref="B308:C309"/>
    <mergeCell ref="G308:I308"/>
    <mergeCell ref="G309:I309"/>
    <mergeCell ref="J306:J309"/>
    <mergeCell ref="A310:J310"/>
    <mergeCell ref="B324:C324"/>
    <mergeCell ref="D324:E324"/>
    <mergeCell ref="F324:G324"/>
    <mergeCell ref="H324:I324"/>
    <mergeCell ref="J324:K324"/>
    <mergeCell ref="H318:J318"/>
    <mergeCell ref="F319:G319"/>
    <mergeCell ref="H319:I319"/>
    <mergeCell ref="J319:J322"/>
    <mergeCell ref="K297:N322"/>
    <mergeCell ref="A313:B314"/>
    <mergeCell ref="C313:D314"/>
    <mergeCell ref="E313:F314"/>
    <mergeCell ref="G313:H314"/>
    <mergeCell ref="I313:J314"/>
    <mergeCell ref="A315:E322"/>
    <mergeCell ref="F315:J315"/>
    <mergeCell ref="F316:G317"/>
    <mergeCell ref="H316:J317"/>
    <mergeCell ref="F318:G318"/>
    <mergeCell ref="A311:J311"/>
    <mergeCell ref="A312:B312"/>
    <mergeCell ref="C312:D312"/>
    <mergeCell ref="E312:F312"/>
    <mergeCell ref="L325:L326"/>
    <mergeCell ref="M325:M326"/>
    <mergeCell ref="N325:N326"/>
    <mergeCell ref="A327:B327"/>
    <mergeCell ref="C327:D327"/>
    <mergeCell ref="E327:G327"/>
    <mergeCell ref="H327:N327"/>
    <mergeCell ref="A325:A326"/>
    <mergeCell ref="B325:C326"/>
    <mergeCell ref="D325:E326"/>
    <mergeCell ref="F325:G326"/>
    <mergeCell ref="H325:I326"/>
    <mergeCell ref="J325:K326"/>
    <mergeCell ref="A338:N338"/>
    <mergeCell ref="B339:C339"/>
    <mergeCell ref="D339:E339"/>
    <mergeCell ref="F339:G339"/>
    <mergeCell ref="H339:I339"/>
    <mergeCell ref="J339:K339"/>
    <mergeCell ref="A328:B329"/>
    <mergeCell ref="C328:D329"/>
    <mergeCell ref="E328:G329"/>
    <mergeCell ref="H328:N337"/>
    <mergeCell ref="E330:F330"/>
    <mergeCell ref="A330:C330"/>
    <mergeCell ref="L340:L341"/>
    <mergeCell ref="M340:M341"/>
    <mergeCell ref="N340:N341"/>
    <mergeCell ref="A342:B342"/>
    <mergeCell ref="C342:D342"/>
    <mergeCell ref="E342:G342"/>
    <mergeCell ref="H342:N342"/>
    <mergeCell ref="A340:A341"/>
    <mergeCell ref="B340:C341"/>
    <mergeCell ref="D340:E341"/>
    <mergeCell ref="F340:G341"/>
    <mergeCell ref="H340:I341"/>
    <mergeCell ref="J340:K341"/>
    <mergeCell ref="A353:N353"/>
    <mergeCell ref="B354:C354"/>
    <mergeCell ref="D354:E354"/>
    <mergeCell ref="F354:G354"/>
    <mergeCell ref="H354:I354"/>
    <mergeCell ref="J354:K354"/>
    <mergeCell ref="A343:B344"/>
    <mergeCell ref="C343:D344"/>
    <mergeCell ref="E343:G344"/>
    <mergeCell ref="H343:N352"/>
    <mergeCell ref="E345:F345"/>
    <mergeCell ref="A345:C345"/>
    <mergeCell ref="L355:L356"/>
    <mergeCell ref="M355:M356"/>
    <mergeCell ref="N355:N356"/>
    <mergeCell ref="A357:B357"/>
    <mergeCell ref="C357:D357"/>
    <mergeCell ref="E357:G357"/>
    <mergeCell ref="H357:N357"/>
    <mergeCell ref="A355:A356"/>
    <mergeCell ref="B355:C356"/>
    <mergeCell ref="D355:E356"/>
    <mergeCell ref="F355:G356"/>
    <mergeCell ref="H355:I356"/>
    <mergeCell ref="J355:K356"/>
    <mergeCell ref="A368:N368"/>
    <mergeCell ref="B369:C369"/>
    <mergeCell ref="D369:E369"/>
    <mergeCell ref="F369:G369"/>
    <mergeCell ref="H369:I369"/>
    <mergeCell ref="J369:K369"/>
    <mergeCell ref="A358:B359"/>
    <mergeCell ref="C358:D359"/>
    <mergeCell ref="E358:G359"/>
    <mergeCell ref="H358:N367"/>
    <mergeCell ref="E360:F360"/>
    <mergeCell ref="A360:C360"/>
    <mergeCell ref="L370:L371"/>
    <mergeCell ref="M370:M371"/>
    <mergeCell ref="N370:N371"/>
    <mergeCell ref="A372:B372"/>
    <mergeCell ref="C372:D372"/>
    <mergeCell ref="E372:G372"/>
    <mergeCell ref="H372:N372"/>
    <mergeCell ref="A370:A371"/>
    <mergeCell ref="B370:C371"/>
    <mergeCell ref="D370:E371"/>
    <mergeCell ref="F370:G371"/>
    <mergeCell ref="H370:I371"/>
    <mergeCell ref="J370:K371"/>
    <mergeCell ref="A373:B374"/>
    <mergeCell ref="C373:D374"/>
    <mergeCell ref="E373:G374"/>
    <mergeCell ref="H373:N382"/>
    <mergeCell ref="E375:F375"/>
    <mergeCell ref="A375:C375"/>
    <mergeCell ref="H390:N391"/>
    <mergeCell ref="D385:D386"/>
    <mergeCell ref="H385:H386"/>
    <mergeCell ref="I385:I386"/>
    <mergeCell ref="J385:J386"/>
    <mergeCell ref="K385:K386"/>
    <mergeCell ref="L385:L386"/>
    <mergeCell ref="A383:G383"/>
    <mergeCell ref="A384:B384"/>
    <mergeCell ref="C384:D384"/>
    <mergeCell ref="E384:G387"/>
    <mergeCell ref="A385:A386"/>
    <mergeCell ref="B385:B386"/>
    <mergeCell ref="C385:C386"/>
    <mergeCell ref="A388:F388"/>
    <mergeCell ref="H383:H384"/>
    <mergeCell ref="I383:J383"/>
    <mergeCell ref="K383:L383"/>
    <mergeCell ref="K393:K394"/>
    <mergeCell ref="L393:L394"/>
    <mergeCell ref="M393:M394"/>
    <mergeCell ref="A395:G395"/>
    <mergeCell ref="H395:J395"/>
    <mergeCell ref="K395:K398"/>
    <mergeCell ref="L395:N395"/>
    <mergeCell ref="A396:G416"/>
    <mergeCell ref="H397:H398"/>
    <mergeCell ref="I397:I398"/>
    <mergeCell ref="J397:J398"/>
    <mergeCell ref="G388:G394"/>
    <mergeCell ref="N392:N394"/>
    <mergeCell ref="A393:F394"/>
    <mergeCell ref="H393:H394"/>
    <mergeCell ref="I393:I394"/>
    <mergeCell ref="J393:J394"/>
    <mergeCell ref="H388:I388"/>
    <mergeCell ref="A418:J418"/>
    <mergeCell ref="L418:N418"/>
    <mergeCell ref="A419:J419"/>
    <mergeCell ref="L419:N419"/>
    <mergeCell ref="A420:J420"/>
    <mergeCell ref="L420:N420"/>
    <mergeCell ref="L397:L398"/>
    <mergeCell ref="M397:M398"/>
    <mergeCell ref="N397:N398"/>
    <mergeCell ref="H399:N399"/>
    <mergeCell ref="H400:N416"/>
    <mergeCell ref="A417:N417"/>
    <mergeCell ref="A424:J424"/>
    <mergeCell ref="L424:N424"/>
    <mergeCell ref="A425:J425"/>
    <mergeCell ref="L425:N425"/>
    <mergeCell ref="A426:J426"/>
    <mergeCell ref="L426:N426"/>
    <mergeCell ref="A421:J421"/>
    <mergeCell ref="L421:N421"/>
    <mergeCell ref="A422:J422"/>
    <mergeCell ref="L422:N422"/>
    <mergeCell ref="A423:J423"/>
    <mergeCell ref="L423:N423"/>
    <mergeCell ref="A430:J430"/>
    <mergeCell ref="L430:N430"/>
    <mergeCell ref="A431:J431"/>
    <mergeCell ref="L431:N431"/>
    <mergeCell ref="A432:J432"/>
    <mergeCell ref="L432:N432"/>
    <mergeCell ref="A427:J427"/>
    <mergeCell ref="L427:N427"/>
    <mergeCell ref="A428:J428"/>
    <mergeCell ref="L428:N428"/>
    <mergeCell ref="A429:J429"/>
    <mergeCell ref="L429:N429"/>
    <mergeCell ref="A436:J436"/>
    <mergeCell ref="L436:N436"/>
    <mergeCell ref="A437:J437"/>
    <mergeCell ref="L437:N437"/>
    <mergeCell ref="A438:N438"/>
    <mergeCell ref="A439:J439"/>
    <mergeCell ref="L439:N439"/>
    <mergeCell ref="A433:J433"/>
    <mergeCell ref="L433:N433"/>
    <mergeCell ref="A434:J434"/>
    <mergeCell ref="L434:N434"/>
    <mergeCell ref="A435:J435"/>
    <mergeCell ref="L435:N435"/>
    <mergeCell ref="A443:J443"/>
    <mergeCell ref="L443:N443"/>
    <mergeCell ref="A444:J444"/>
    <mergeCell ref="L444:N444"/>
    <mergeCell ref="A445:J445"/>
    <mergeCell ref="L445:N445"/>
    <mergeCell ref="A440:J440"/>
    <mergeCell ref="L440:N440"/>
    <mergeCell ref="A441:J441"/>
    <mergeCell ref="L441:N441"/>
    <mergeCell ref="A442:J442"/>
    <mergeCell ref="L442:N442"/>
    <mergeCell ref="A449:J449"/>
    <mergeCell ref="L449:N449"/>
    <mergeCell ref="A450:J450"/>
    <mergeCell ref="L450:N450"/>
    <mergeCell ref="A446:J446"/>
    <mergeCell ref="L446:N446"/>
    <mergeCell ref="A447:J447"/>
    <mergeCell ref="L447:N447"/>
    <mergeCell ref="A448:J448"/>
    <mergeCell ref="L448:N448"/>
    <mergeCell ref="A453:B453"/>
    <mergeCell ref="C453:D453"/>
    <mergeCell ref="E453:F453"/>
    <mergeCell ref="G453:H453"/>
    <mergeCell ref="I453:J453"/>
    <mergeCell ref="M453:N453"/>
    <mergeCell ref="A452:B452"/>
    <mergeCell ref="C452:D452"/>
    <mergeCell ref="E452:F452"/>
    <mergeCell ref="G452:H452"/>
    <mergeCell ref="I452:J452"/>
    <mergeCell ref="M452:N452"/>
    <mergeCell ref="M454:N454"/>
    <mergeCell ref="A455:B455"/>
    <mergeCell ref="C455:D455"/>
    <mergeCell ref="E455:F455"/>
    <mergeCell ref="G455:H455"/>
    <mergeCell ref="I455:J455"/>
    <mergeCell ref="K455:L455"/>
    <mergeCell ref="M455:N455"/>
    <mergeCell ref="A454:B454"/>
    <mergeCell ref="C454:D454"/>
    <mergeCell ref="E454:F454"/>
    <mergeCell ref="G454:H454"/>
    <mergeCell ref="I454:J454"/>
    <mergeCell ref="K454:L454"/>
    <mergeCell ref="M456:N456"/>
    <mergeCell ref="A457:B457"/>
    <mergeCell ref="C457:D457"/>
    <mergeCell ref="E457:F457"/>
    <mergeCell ref="G457:H457"/>
    <mergeCell ref="I457:J457"/>
    <mergeCell ref="M457:N457"/>
    <mergeCell ref="A456:B456"/>
    <mergeCell ref="C456:D456"/>
    <mergeCell ref="E456:F456"/>
    <mergeCell ref="G456:H456"/>
    <mergeCell ref="I456:J456"/>
    <mergeCell ref="K456:L457"/>
    <mergeCell ref="A461:B461"/>
    <mergeCell ref="C461:D461"/>
    <mergeCell ref="E461:F461"/>
    <mergeCell ref="G461:H461"/>
    <mergeCell ref="I461:J461"/>
    <mergeCell ref="M461:N461"/>
    <mergeCell ref="A460:B460"/>
    <mergeCell ref="C460:D460"/>
    <mergeCell ref="E460:F460"/>
    <mergeCell ref="G460:H460"/>
    <mergeCell ref="I460:J460"/>
    <mergeCell ref="M460:N460"/>
    <mergeCell ref="M462:N462"/>
    <mergeCell ref="A463:B463"/>
    <mergeCell ref="C463:D463"/>
    <mergeCell ref="E463:F463"/>
    <mergeCell ref="G463:H463"/>
    <mergeCell ref="I463:J463"/>
    <mergeCell ref="K463:L463"/>
    <mergeCell ref="M463:N463"/>
    <mergeCell ref="A462:B462"/>
    <mergeCell ref="C462:D462"/>
    <mergeCell ref="E462:F462"/>
    <mergeCell ref="G462:H462"/>
    <mergeCell ref="I462:J462"/>
    <mergeCell ref="K462:L462"/>
    <mergeCell ref="M464:N464"/>
    <mergeCell ref="A465:B465"/>
    <mergeCell ref="C465:D465"/>
    <mergeCell ref="E465:F465"/>
    <mergeCell ref="G465:H465"/>
    <mergeCell ref="I465:J465"/>
    <mergeCell ref="M465:N465"/>
    <mergeCell ref="A464:B464"/>
    <mergeCell ref="C464:D464"/>
    <mergeCell ref="E464:F464"/>
    <mergeCell ref="G464:H464"/>
    <mergeCell ref="I464:J464"/>
    <mergeCell ref="K464:L465"/>
    <mergeCell ref="A479:B479"/>
    <mergeCell ref="C479:D479"/>
    <mergeCell ref="E479:F479"/>
    <mergeCell ref="G479:H479"/>
    <mergeCell ref="I479:J479"/>
    <mergeCell ref="M479:N479"/>
    <mergeCell ref="A478:B478"/>
    <mergeCell ref="C478:D478"/>
    <mergeCell ref="E478:F478"/>
    <mergeCell ref="G478:H478"/>
    <mergeCell ref="I478:J478"/>
    <mergeCell ref="M478:N478"/>
    <mergeCell ref="B507:C507"/>
    <mergeCell ref="D507:E508"/>
    <mergeCell ref="F507:G508"/>
    <mergeCell ref="I507:J507"/>
    <mergeCell ref="K507:L508"/>
    <mergeCell ref="M507:N508"/>
    <mergeCell ref="B508:C508"/>
    <mergeCell ref="I508:J508"/>
    <mergeCell ref="B506:C506"/>
    <mergeCell ref="D506:E506"/>
    <mergeCell ref="F506:G506"/>
    <mergeCell ref="I506:J506"/>
    <mergeCell ref="K506:L506"/>
    <mergeCell ref="M506:N506"/>
    <mergeCell ref="B512:C512"/>
    <mergeCell ref="D512:E513"/>
    <mergeCell ref="F512:G513"/>
    <mergeCell ref="I512:J512"/>
    <mergeCell ref="K512:L513"/>
    <mergeCell ref="M512:N513"/>
    <mergeCell ref="B513:C513"/>
    <mergeCell ref="I513:J513"/>
    <mergeCell ref="D509:G509"/>
    <mergeCell ref="K509:N509"/>
    <mergeCell ref="A510:N510"/>
    <mergeCell ref="B511:C511"/>
    <mergeCell ref="D511:E511"/>
    <mergeCell ref="F511:G511"/>
    <mergeCell ref="I511:J511"/>
    <mergeCell ref="K511:L511"/>
    <mergeCell ref="M511:N511"/>
    <mergeCell ref="D514:G514"/>
    <mergeCell ref="K514:N514"/>
    <mergeCell ref="A515:J515"/>
    <mergeCell ref="K515:N515"/>
    <mergeCell ref="A516:B516"/>
    <mergeCell ref="C516:D516"/>
    <mergeCell ref="E516:J516"/>
    <mergeCell ref="K516:L516"/>
    <mergeCell ref="N516:N518"/>
    <mergeCell ref="A517:B517"/>
    <mergeCell ref="C524:H525"/>
    <mergeCell ref="I524:J525"/>
    <mergeCell ref="K524:L525"/>
    <mergeCell ref="C517:D517"/>
    <mergeCell ref="K517:L517"/>
    <mergeCell ref="A518:D518"/>
    <mergeCell ref="K518:L518"/>
    <mergeCell ref="A519:N519"/>
    <mergeCell ref="A520:B521"/>
    <mergeCell ref="C520:H521"/>
    <mergeCell ref="I520:J521"/>
    <mergeCell ref="K520:L521"/>
    <mergeCell ref="M520:N533"/>
    <mergeCell ref="A530:B531"/>
    <mergeCell ref="C530:H531"/>
    <mergeCell ref="I530:J531"/>
    <mergeCell ref="K530:L531"/>
    <mergeCell ref="A532:B533"/>
    <mergeCell ref="C532:H533"/>
    <mergeCell ref="A547:N547"/>
    <mergeCell ref="F548:F549"/>
    <mergeCell ref="G548:G549"/>
    <mergeCell ref="H548:H549"/>
    <mergeCell ref="I548:I549"/>
    <mergeCell ref="J548:K549"/>
    <mergeCell ref="L548:L549"/>
    <mergeCell ref="M548:M549"/>
    <mergeCell ref="N548:N549"/>
    <mergeCell ref="A548:A549"/>
    <mergeCell ref="B548:E549"/>
    <mergeCell ref="N550:N551"/>
    <mergeCell ref="A552:A553"/>
    <mergeCell ref="B552:E553"/>
    <mergeCell ref="F552:F553"/>
    <mergeCell ref="G552:G553"/>
    <mergeCell ref="H552:H553"/>
    <mergeCell ref="I552:I553"/>
    <mergeCell ref="J552:K553"/>
    <mergeCell ref="L552:L553"/>
    <mergeCell ref="M552:M553"/>
    <mergeCell ref="N552:N553"/>
    <mergeCell ref="A550:A551"/>
    <mergeCell ref="B550:E551"/>
    <mergeCell ref="F550:F551"/>
    <mergeCell ref="G550:G551"/>
    <mergeCell ref="H550:H551"/>
    <mergeCell ref="I550:I551"/>
    <mergeCell ref="J550:K551"/>
    <mergeCell ref="L550:L551"/>
    <mergeCell ref="M550:M551"/>
    <mergeCell ref="N554:N555"/>
    <mergeCell ref="A556:A557"/>
    <mergeCell ref="B556:E557"/>
    <mergeCell ref="F556:F557"/>
    <mergeCell ref="G556:G557"/>
    <mergeCell ref="H556:H557"/>
    <mergeCell ref="I556:I557"/>
    <mergeCell ref="J556:K557"/>
    <mergeCell ref="L556:L557"/>
    <mergeCell ref="M556:M557"/>
    <mergeCell ref="N556:N557"/>
    <mergeCell ref="A554:A555"/>
    <mergeCell ref="B554:E555"/>
    <mergeCell ref="F554:F555"/>
    <mergeCell ref="G554:G555"/>
    <mergeCell ref="H554:H555"/>
    <mergeCell ref="I554:I555"/>
    <mergeCell ref="J554:K555"/>
    <mergeCell ref="L554:L555"/>
    <mergeCell ref="M554:M555"/>
    <mergeCell ref="N558:N559"/>
    <mergeCell ref="A560:A561"/>
    <mergeCell ref="B560:E561"/>
    <mergeCell ref="F560:F561"/>
    <mergeCell ref="G560:G561"/>
    <mergeCell ref="H560:H561"/>
    <mergeCell ref="I560:I561"/>
    <mergeCell ref="J560:K561"/>
    <mergeCell ref="L560:L561"/>
    <mergeCell ref="M560:M561"/>
    <mergeCell ref="N560:N561"/>
    <mergeCell ref="A558:A559"/>
    <mergeCell ref="B558:E559"/>
    <mergeCell ref="F558:F559"/>
    <mergeCell ref="G558:G559"/>
    <mergeCell ref="H558:H559"/>
    <mergeCell ref="I558:I559"/>
    <mergeCell ref="J558:K559"/>
    <mergeCell ref="L558:L559"/>
    <mergeCell ref="M558:M559"/>
    <mergeCell ref="N562:N563"/>
    <mergeCell ref="A564:A565"/>
    <mergeCell ref="B564:E565"/>
    <mergeCell ref="F564:F565"/>
    <mergeCell ref="G564:G565"/>
    <mergeCell ref="H564:H565"/>
    <mergeCell ref="I564:I565"/>
    <mergeCell ref="J566:K567"/>
    <mergeCell ref="L566:L567"/>
    <mergeCell ref="M566:M567"/>
    <mergeCell ref="N566:N567"/>
    <mergeCell ref="A562:A563"/>
    <mergeCell ref="B562:E563"/>
    <mergeCell ref="F562:F563"/>
    <mergeCell ref="G562:G563"/>
    <mergeCell ref="H562:H563"/>
    <mergeCell ref="I562:I563"/>
    <mergeCell ref="J562:K563"/>
    <mergeCell ref="L562:L563"/>
    <mergeCell ref="M562:M563"/>
    <mergeCell ref="A568:N568"/>
    <mergeCell ref="A569:N576"/>
    <mergeCell ref="J564:K565"/>
    <mergeCell ref="L564:L565"/>
    <mergeCell ref="M564:M565"/>
    <mergeCell ref="N564:N565"/>
    <mergeCell ref="A566:A567"/>
    <mergeCell ref="B566:E567"/>
    <mergeCell ref="F566:F567"/>
    <mergeCell ref="G566:G567"/>
    <mergeCell ref="H566:H567"/>
    <mergeCell ref="I566:I567"/>
    <mergeCell ref="A466:N466"/>
    <mergeCell ref="A459:N459"/>
    <mergeCell ref="A458:N458"/>
    <mergeCell ref="H389:L389"/>
    <mergeCell ref="M383:N389"/>
    <mergeCell ref="A491:N491"/>
    <mergeCell ref="A492:N499"/>
    <mergeCell ref="A500:N500"/>
    <mergeCell ref="A486:N486"/>
    <mergeCell ref="A487:C487"/>
    <mergeCell ref="E487:F487"/>
    <mergeCell ref="H487:I487"/>
    <mergeCell ref="K487:L487"/>
    <mergeCell ref="M487:N490"/>
    <mergeCell ref="A488:C488"/>
    <mergeCell ref="E488:F488"/>
    <mergeCell ref="H488:I488"/>
    <mergeCell ref="K488:L488"/>
    <mergeCell ref="I484:J484"/>
    <mergeCell ref="A485:B485"/>
    <mergeCell ref="D485:F485"/>
    <mergeCell ref="I485:J485"/>
    <mergeCell ref="A482:G482"/>
    <mergeCell ref="H482:N482"/>
    <mergeCell ref="A489:C489"/>
    <mergeCell ref="E489:F489"/>
    <mergeCell ref="H489:I489"/>
    <mergeCell ref="K489:L489"/>
    <mergeCell ref="A490:C490"/>
    <mergeCell ref="E490:F490"/>
    <mergeCell ref="H490:I490"/>
    <mergeCell ref="K490:L490"/>
    <mergeCell ref="A467:N476"/>
    <mergeCell ref="A483:B483"/>
    <mergeCell ref="D483:F483"/>
    <mergeCell ref="G483:H485"/>
    <mergeCell ref="I483:J483"/>
    <mergeCell ref="A484:B484"/>
    <mergeCell ref="D484:F484"/>
    <mergeCell ref="A480:B480"/>
    <mergeCell ref="C480:D480"/>
    <mergeCell ref="E480:F480"/>
    <mergeCell ref="G480:J480"/>
    <mergeCell ref="M480:N481"/>
    <mergeCell ref="A481:B481"/>
    <mergeCell ref="C481:D481"/>
    <mergeCell ref="E481:F481"/>
    <mergeCell ref="G481:J481"/>
    <mergeCell ref="A534:N534"/>
    <mergeCell ref="A535:N545"/>
    <mergeCell ref="A546:N546"/>
    <mergeCell ref="L485:N485"/>
    <mergeCell ref="L484:N484"/>
    <mergeCell ref="L483:N483"/>
    <mergeCell ref="A477:N477"/>
    <mergeCell ref="I532:J533"/>
    <mergeCell ref="K532:L533"/>
    <mergeCell ref="A526:B527"/>
    <mergeCell ref="C526:H527"/>
    <mergeCell ref="I526:J527"/>
    <mergeCell ref="K526:L527"/>
    <mergeCell ref="A528:B529"/>
    <mergeCell ref="C528:H529"/>
    <mergeCell ref="I528:J529"/>
    <mergeCell ref="K528:L529"/>
    <mergeCell ref="A522:B523"/>
    <mergeCell ref="C522:H523"/>
    <mergeCell ref="I522:J523"/>
    <mergeCell ref="K522:L523"/>
    <mergeCell ref="A524:B525"/>
    <mergeCell ref="I501:I503"/>
    <mergeCell ref="N501:N503"/>
  </mergeCells>
  <dataValidations count="179">
    <dataValidation type="list" allowBlank="1" showInputMessage="1" showErrorMessage="1" promptTitle="Type" prompt="Select the characteristic that best describes the central system. _x000a_Note: This only needs to be filled out when evaluating a central system. " sqref="A167 A209 A250 A289 A179 A186 A221 A228 A262 A269 A301 A308">
      <formula1>"Horizontal, Upflow, Downflow "</formula1>
    </dataValidation>
    <dataValidation allowBlank="1" showInputMessage="1" showErrorMessage="1" promptTitle="Area Sq. Ft" prompt="For enclosed spaces, enter the floor directly above the foundation space. For Slab-on-grade, area of the slab floor in the living space. For Exposed, enter the area of the floor that is directly exposed to the outside. " sqref="K135:L136"/>
    <dataValidation allowBlank="1" showInputMessage="1" showErrorMessage="1" promptTitle="Perimeter (ft)" prompt="Enter the length of the floor perimeter that borders the outdoors or ground in units of feet. Do not include the perimeter that borders another foundation space." sqref="M135:N136"/>
    <dataValidation type="list" allowBlank="1" showInputMessage="1" showErrorMessage="1" promptTitle="Condition" prompt="Enter current condition of heating system. " sqref="B179:C180 B186:C187 B221:C222 B228:C229 B262:C263 B269:C270 B301:C302 B308:C309">
      <formula1>"Good, Fair, Poor (but working) "</formula1>
    </dataValidation>
    <dataValidation allowBlank="1" showInputMessage="1" showErrorMessage="1" promptTitle="Slab Foundation Perimeter (ft) " prompt="Enter the length of the floor perimeter that borders the outdoors or ground in units of feet. Do not include the perimeter that borders another foundation space. " sqref="K134"/>
    <dataValidation allowBlank="1" showInputMessage="1" showErrorMessage="1" promptTitle="Cost ($)" prompt="Enter agency procured pricing for identified area(s). " sqref="L439:N449 L418:N436"/>
    <dataValidation allowBlank="1" showInputMessage="1" showErrorMessage="1" promptTitle="Duct Sealing Measure(s)" prompt="Enter Indentified Areas that require sealing along with the description and location. _x000a_Note: Be as descriptive as possible to create a comprehensive work order. " sqref="A439:J449"/>
    <dataValidation allowBlank="1" showInputMessage="1" showErrorMessage="1" promptTitle="Air Infiltration Measure(s) " prompt="Enter Indentified Areas that require sealing along with the description and location. _x000a_Note: Be as descriptive as possible to create a comprehensive work order. " sqref="A418:J436"/>
    <dataValidation type="list" allowBlank="1" showInputMessage="1" showErrorMessage="1" promptTitle="Fireplace Present" prompt="Fireplace inspection to include visual assessment of venting, seals, fireblocking, etc. " sqref="M517">
      <formula1>"Yes, No, N/A"</formula1>
    </dataValidation>
    <dataValidation type="list" allowBlank="1" showInputMessage="1" showErrorMessage="1" promptTitle="Wood Stove Passes Inspection" prompt="Inspection to include visual assessment of all venting, seals, fireblocking, etc. " sqref="M516">
      <formula1>"Yes, No, N/A"</formula1>
    </dataValidation>
    <dataValidation allowBlank="1" showInputMessage="1" showErrorMessage="1" promptTitle="Weatherstrip Closet " prompt="Use this checkbox to indicate if a &quot;Jamb up&quot; &quot;Door Bottom&quot; or &quot;Threshold&quot; is needed for Closet. " sqref="B507:C507 I507:J507 B512:C512 I512:J512"/>
    <dataValidation allowBlank="1" showInputMessage="1" showErrorMessage="1" promptTitle="Location " prompt="Enter the location of the appliance being evaluated, i.e. Furnace, HWH " sqref="B506:C506 I506:J506 B511:C511 I511:J511"/>
    <dataValidation type="list" allowBlank="1" showInputMessage="1" showErrorMessage="1" promptTitle="Wall Patch Type" prompt="Choose the size of the Wall Patch needed inside the HWH or Furnace closet. " sqref="B509 I509 B514 I514">
      <formula1>"Small, Medium, Large, None "</formula1>
    </dataValidation>
    <dataValidation type="list" allowBlank="1" showInputMessage="1" showErrorMessage="1" promptTitle="Draft Test Results" prompt="Enter Results of Draft Test from Assessment. " sqref="M465:N465 M457:N457">
      <formula1>"Pass, Fail, N/A"</formula1>
    </dataValidation>
    <dataValidation type="list" allowBlank="1" showInputMessage="1" showErrorMessage="1" promptTitle="Condition of HWH" prompt="Enter Current Condition of HWH. " sqref="M455:N455 M463:N463">
      <formula1>"Good, Fair, Poor"</formula1>
    </dataValidation>
    <dataValidation type="list" allowBlank="1" showInputMessage="1" showErrorMessage="1" sqref="M479:N479">
      <formula1>"Good, Fair, Poor "</formula1>
    </dataValidation>
    <dataValidation allowBlank="1" showInputMessage="1" showErrorMessage="1" promptTitle="Height to Bottom of Floor Joist " prompt="Enter the height to the bottom of the floor joist in unit of inches or feet. " sqref="H145:I147"/>
    <dataValidation type="list" allowBlank="1" showInputMessage="1" showErrorMessage="1" promptTitle="Condition" prompt="Enter the current condition of the cooling system being evaluated. " sqref="N325:N326 N340:N341 N355:N356 N370:N371">
      <formula1>"Good, Fair, Poor but working"</formula1>
    </dataValidation>
    <dataValidation type="list" allowBlank="1" showInputMessage="1" showErrorMessage="1" promptTitle="Replacement Options" prompt="Select of the options regarding the replacement of the primary heating system. " sqref="E176:I177 E218:I219 E259:I260 E298:I299">
      <formula1>"Evaluate Replacement with HP, Replacement with HP Mandatory, Replacement with Electric Resistance System Mandatory, Don't Replace-Evaluate None"</formula1>
    </dataValidation>
    <dataValidation allowBlank="1" showErrorMessage="1" promptTitle="Additional Cost" prompt="Enter any additional costs not normally associated with installation of attic insulation." sqref="I115 I109"/>
    <dataValidation type="list" allowBlank="1" showInputMessage="1" showErrorMessage="1" promptTitle="Add Insulation Type " prompt="Select the type of insulation you would install in this attic segment. _x000a_" sqref="I110:I113 I116:I119">
      <formula1>"None, Blown Cellulose, Blown Fiberglass, Fiberglass Batt"</formula1>
    </dataValidation>
    <dataValidation allowBlank="1" showInputMessage="1" showErrorMessage="1" promptTitle="Manufacturer Yr. " prompt="Enter Man. Year from nameplate or obtain using Building Center Intelligence Center. " sqref="M164 M206 M247 M286 L325:L326 L340:L341 L355:L356 L370:L371"/>
    <dataValidation allowBlank="1" showInputMessage="1" showErrorMessage="1" promptTitle="Serial Number #" prompt="Enter Serial Number from nameplate. " sqref="K164:L164 K206:L206 K247:L247 K286:L286 J325:K326 J340:K341 J355:K356 J370:K371"/>
    <dataValidation allowBlank="1" showInputMessage="1" showErrorMessage="1" promptTitle="Model #" prompt="Enter Model # from Nameplate. " sqref="I164:J164 I206:J206 I247:J247 I286:J286 H325:I326 H340:I341 H355:I356 H370:I371"/>
    <dataValidation allowBlank="1" showInputMessage="1" showErrorMessage="1" promptTitle="Manufacturer" prompt="Enter Manufacturer from assessment. " sqref="G164:H164 G206:H206 G247:H247 G286:H286 F325:G326 F340:G341 F355:G356 F370:G371"/>
    <dataValidation allowBlank="1" showInputMessage="1" showErrorMessage="1" promptTitle="Output Capacity " prompt="Enter the output capacity of the heating system in units of kBtu/hr. The output capacity is usually obtained directly from the nameplate of the heating system or from an inspection of nozzle sizes, etc. " sqref="E191:F192 E233:F234 E274:F275 E313:F314"/>
    <dataValidation allowBlank="1" showInputMessage="1" showErrorMessage="1" promptTitle="Include in SIR" prompt="If either the Replacement Required or Tune-up Mandatory is selected above, this checkbox will allow the auditor to include the calculation in the whole house (package). " sqref="G330 G345 G360 G375"/>
    <dataValidation type="list" allowBlank="1" showInputMessage="1" showErrorMessage="1" promptTitle="Retrofit Options" prompt="Choose Tune-up if existing air conditioner indicates that a system tune-up is all that is necessary. Choose Replacement Required if you have determined that the existing air conditioner being described must be replaced. " sqref="E328:G329 E343:G344 E358:G359 E373:G374">
      <formula1>"Replacement Required, Tune-Up Mandatory"</formula1>
    </dataValidation>
    <dataValidation allowBlank="1" showInputMessage="1" showErrorMessage="1" promptTitle="Capacity (kBTU/Hr)" prompt="Enter the output capacity of the unit in kBTU/Hr. This value is often printed on the nameplate of the air conditioner. For Central systems and Heat Pumps, the value may be given in tons of cooling." sqref="C328:D329 C343:D344 C358:D359 C373:D374"/>
    <dataValidation allowBlank="1" showInputMessage="1" showErrorMessage="1" promptTitle="Floor Area Cool (Sq. Ft)" prompt="Enter an estimate of the floor area that is cooled by the cooling system described in square feet. " sqref="A328:B329 A343:B344 A358:B359 A373:B374"/>
    <dataValidation allowBlank="1" showInputMessage="1" showErrorMessage="1" promptTitle="SEER/EER" prompt="Enter the efficiency of the cooling system in units of SEER (Seasonal Energy Efficiency Ratio) EER (Energy Efficiency Ratio) for Window Units. " sqref="M325:M326 M340:M341 M355:M356 M370:M371"/>
    <dataValidation allowBlank="1" showInputMessage="1" showErrorMessage="1" promptTitle="Location: " prompt="Enter location of cooling system. " sqref="D325:E326 D340:E341 D355:E356 D370:E371"/>
    <dataValidation type="list" allowBlank="1" showInputMessage="1" showErrorMessage="1" promptTitle="Equipment Type" prompt="Select what type of cooling system this is. " sqref="B325:C326 B340:C341 B355:C356 B370:C371">
      <formula1>"Central Air Conditioner, Window/Room AC, Heat Pump, Evap Cooler, Mini-Split "</formula1>
    </dataValidation>
    <dataValidation allowBlank="1" showInputMessage="1" showErrorMessage="1" promptTitle="AC Code " prompt="Enter description for AC Code ex. AC1, AC2_x000a_Note: AC codes may also be helpful when labeling your drawing of the house's floor plan in case there are more than one unit. " sqref="A325:A326 A340:A341 A355:A356 A370:A371"/>
    <dataValidation type="list" allowBlank="1" showInputMessage="1" showErrorMessage="1" promptTitle="Fuel Type " prompt="Select the type of fuel used by the heating system. " sqref="H196:J196 H238:J238 H278:J278 H318:J318">
      <formula1>"Natural Gas, Oil, Electricity, Propane, Wood, Coal, Kerosene, Other"</formula1>
    </dataValidation>
    <dataValidation type="list" allowBlank="1" showInputMessage="1" showErrorMessage="1" promptTitle="Ton(s)" prompt="Enter current Tonnage for existing system. " sqref="E183:E184 E225:E226 E266:E267 E305:E306">
      <formula1>"1,1.5,2,2.5,3,3.5,4,4.5,5"</formula1>
    </dataValidation>
    <dataValidation allowBlank="1" showInputMessage="1" showErrorMessage="1" promptTitle="HSPF Current: " prompt="Provide an estimate of the heating seasonal performance factor (HSPF) of the existing system. Refer to Degredation Calc for guidance. " sqref="C183:C184 C225:C226 C266:C267 C305:C306"/>
    <dataValidation allowBlank="1" showInputMessage="1" showErrorMessage="1" promptTitle="HSPF: " prompt="Enter the HSPF (Heating System Performance Factor) for the replacement unit. " sqref="G307:I307 G300:I300 G268:I268 G261:I261 G227:I227 G220:I220 G185:I185 G178:I178"/>
    <dataValidation allowBlank="1" showInputMessage="1" showErrorMessage="1" promptTitle="Include in SIR" prompt="This checkbox allows auditor to indicate that you wish to have the selected measure included in the calculation of the whole house (page) SIR for this audit. " sqref="J176:J180 J267 J218:J222 J184 J259:J263 J226 J298:J302 J306"/>
    <dataValidation allowBlank="1" showInputMessage="1" showErrorMessage="1" promptTitle="System AFUE" prompt="Enter the AFUE (Annual Fuel Utilization Efficiency) for the heating system. " sqref="L171 N171 G198 I198 L213 N213 G240 I240 G280 I280 L293 N293 G320 I320"/>
    <dataValidation allowBlank="1" showInputMessage="1" showErrorMessage="1" promptTitle="Labor/Material Cost" prompt="Enter the Labor and Material costs associated with replacing the heating system. " sqref="L172:L173 N172:N173 G179:I180 G186:I187 G199:G200 I199:I200 L214:L215 N214:N215 G241:G242 I241:I242 L255:L256 N255:N256 G262:I263 G269:I270 G281:G282 I281:I282 L294:L295 N294:N295 G301:I302 G308:I309 G321:G322 I321:I322"/>
    <dataValidation allowBlank="1" showInputMessage="1" showErrorMessage="1" promptTitle="Include in SIR" prompt="If the System Retrofit option is selected is Tuneup Mandatory, Standard Efficiency Replacement Mandatory, or High Efficiency Replacement Mandatory, will allow auditor to include the calc. in the whole house package. " sqref="N249 N208 N166 N288"/>
    <dataValidation allowBlank="1" showInputMessage="1" showErrorMessage="1" promptTitle="Pilot on in Summer?" prompt="Use this checkbox if the Pilot Light has been selected, this indicates that the pilot light on the heating system is left on throughout summer. " sqref="C170:D170 C212:D212 C253:D253 C292:D292"/>
    <dataValidation allowBlank="1" showInputMessage="1" showErrorMessage="1" promptTitle="Power Burner" prompt="Use this checkbox to indicate that the heating system is equipped with a power burner. Power burners use blowers to better mix the fuel and combustion air, are normally found in oil or coal furnaces that have been converted to burn NG. " sqref="E292:F292 E212:F212 E170:F170 E253:F253"/>
    <dataValidation type="list" allowBlank="1" showInputMessage="1" showErrorMessage="1" promptTitle="Pass/Fail" prompt="According to the data plate are these readings within range of specifications?" sqref="J168 J210 J251 J290">
      <formula1>"Yes, No, N/A"</formula1>
    </dataValidation>
    <dataValidation allowBlank="1" showInputMessage="1" showErrorMessage="1" promptTitle="Steady State Efficiency" prompt="Enter the steady-state efficiency of the heating system in units of percent. This parameter should be as accurate as possible, therefore, if possible, the steady-state efficiency should be measured by performing a flue-gas analysis. " sqref="G167:H167 G191:H192 G209:H209 G233:H234 G250:H250 G274:H275 G289:H289 G313:H314"/>
    <dataValidation allowBlank="1" showInputMessage="1" showErrorMessage="1" promptTitle="Output Capacity" prompt="Enter the output capacity of the heating system in units of kBtu/hr. The output capacity is usually obtained directly from the nameplate of the heating system or from an inspection of nozzle sizes, etc. " sqref="E167:F167 E209:F209 E250:F250 E289:F289"/>
    <dataValidation type="list" allowBlank="1" showInputMessage="1" showErrorMessage="1" promptTitle="Output Units/Output Capacity" prompt="Select the energy units for the output capacity. The output capacity is usually obtained directly from the nameplate of the heating system. " sqref="A218:B219 A259:B260 A298:B299 A176:B177">
      <formula1>"KW, kBTU/hr"</formula1>
    </dataValidation>
    <dataValidation allowBlank="1" showInputMessage="1" showErrorMessage="1" promptTitle="Input Capacity" prompt="Enter the input rating of the heating system, this can be measured or taken directly from the nameplate of the heating system. " sqref="C167:D167 C209:D209 C250:D250 C289:D289 C313:D314 C274:D275 C233:D234 C191:D192"/>
    <dataValidation allowBlank="1" showInputMessage="1" showErrorMessage="1" promptTitle="Eliminate w/ Primary System Repl" prompt="Use this checkbox to identify that this is a secondary heating system is to be permanently turned off or removed from the dwelling if the primary system is replaced. " sqref="N165 N207 N248 N287"/>
    <dataValidation allowBlank="1" showInputMessage="1" showErrorMessage="1" promptTitle="Primary System" prompt="Use this checkbox to identify that this is primary heating system installed in the dwelling. If this box is left unchecked, assume that the heating system is a secondary system. " sqref="N164 N286 N247 N206"/>
    <dataValidation type="list" allowBlank="1" showInputMessage="1" showErrorMessage="1" promptTitle="Location" prompt="Select the location of the heating system. _x000a_" sqref="F164 F206 F247 F286">
      <formula1>"Heated Space, Unconditioned Space, Unintentionally Heated Space"</formula1>
    </dataValidation>
    <dataValidation allowBlank="1" showInputMessage="1" showErrorMessage="1" promptTitle="CO Reading" prompt="Enter CO Reading from Analyzer during assessment. " sqref="E286 E247 E206 E164"/>
    <dataValidation type="list" allowBlank="1" showInputMessage="1" showErrorMessage="1" promptTitle="Fuel Type" prompt="Select the type of fuel used by the heating system._x000a_" sqref="D164 D206 D247 D286">
      <formula1>"Natural Gas, Oil, Electricity, Propane, Wood, Coal, Kerosene, Other"</formula1>
    </dataValidation>
    <dataValidation allowBlank="1" showInputMessage="1" showErrorMessage="1" promptTitle="Heat Supplied %" prompt="Enter an estimate of the percent of the floor area that is heated by the heating system being described. _x000a_" sqref="C164 C206 C247 C286"/>
    <dataValidation type="list" allowBlank="1" showInputMessage="1" showErrorMessage="1" promptTitle="Equipment Type" prompt="Select what type of heating system this is. _x000a_" sqref="B164 B206 B247 B286">
      <formula1>"Gravity Furnace, Forced Air Furnace, Fixed Electric Resistance, Portable Resistance Heat, Heat Pump, Vented Space Heater, Unvented Space Heater, Other"</formula1>
    </dataValidation>
    <dataValidation allowBlank="1" showInputMessage="1" showErrorMessage="1" promptTitle="System Code" prompt="The system code indentifies heating systems. Ex. Htr. 1, Htr. 2_x000a_Note: The system codes may also be helpful when labeling your drawing of the house's floor plan. " sqref="A164 A206 A247 A286"/>
    <dataValidation allowBlank="1" showInputMessage="1" showErrorMessage="1" promptTitle="Height of Exposed Wall Outside" prompt="Enter the height of exposed wall outside in units of feet. " sqref="J145:K147"/>
    <dataValidation allowBlank="1" showInputMessage="1" showErrorMessage="1" promptTitle="Perimeter (ft)" prompt="Enter the length of the floor perimeter that borders the outdoors or ground in units of feet. Do not include the perimeter that borders another foundation space. " sqref="E145:E147"/>
    <dataValidation allowBlank="1" showInputMessage="1" showErrorMessage="1" promptTitle="Foundation Height (ft)" prompt="Enter the height of the wall enclosing the foundation space (i.e., the basement or crawlspce wall) in units of feet. " sqref="B145:C147"/>
    <dataValidation allowBlank="1" showInputMessage="1" showErrorMessage="1" promptTitle="Additional Cost ($)" prompt="Enter the any additional cost associated with insulating the sill of the foundation being described in units of dollars. " sqref="L145:M147 N139:N141"/>
    <dataValidation allowBlank="1" showInputMessage="1" showErrorMessage="1" promptTitle="Perimeter to Insulate (ft)" prompt="Enter the length of the sill perimeter (i.e., the band of rim joist) that is exposed to the outdoor air and is uninsulated in units of feet. " sqref="K139:K141"/>
    <dataValidation allowBlank="1" showInputMessage="1" showErrorMessage="1" promptTitle="Floor Joist Size (in)" prompt="Enter the size of the floor joist (i.e., the band or rim joist) in units of Inches. " sqref="J139:J141"/>
    <dataValidation allowBlank="1" showInputMessage="1" showErrorMessage="1" promptTitle="Additional Cost ($)" prompt="Enter any additional cost associated with insulating the floor of the foundation being described in units of dollars. _x000a_" sqref="E139:F141"/>
    <dataValidation allowBlank="1" showInputMessage="1" showErrorMessage="1" promptTitle="Existing R-Value" prompt="Enter the R-Value of the existing insulation installed in the floor being described. " sqref="D139:D141"/>
    <dataValidation type="list" allowBlank="1" showInputMessage="1" showErrorMessage="1" promptTitle="Added Insulation Type" prompt="Select the type of insulation you would install under the floor. " sqref="B139:C141">
      <formula1>"Fiberglass Batts, None"</formula1>
    </dataValidation>
    <dataValidation allowBlank="1" showInputMessage="1" showErrorMessage="1" promptTitle="Area Sq. Ft. " prompt="For enclosed spaces, enter the floor directly above the foundation space. For Slab-on-grade, area of the slab floor in the living space. For Exposed, enter the area of the floor that is directly exposed to the outside. " sqref="A139:A141"/>
    <dataValidation allowBlank="1" showInputMessage="1" showErrorMessage="1" promptTitle="R-Value to Add" prompt="Enter the R-Value to be added in the cavity space in this field. " sqref="H110:H113 H116:H119"/>
    <dataValidation allowBlank="1" showInputMessage="1" showErrorMessage="1" promptTitle="Additional Cost(s)" prompt="Enter the additional cost associated with insulating this specific attic segment in units of dollars. _x000a_" sqref="M110:N113 M116:M119"/>
    <dataValidation type="list" allowBlank="1" showInputMessage="1" showErrorMessage="1" promptTitle="Condition" prompt="Enter the current condition of the attic area. _x000a_" sqref="J110:J113 J116:J119">
      <formula1>"Good, Fair, Poor, N/A"</formula1>
    </dataValidation>
    <dataValidation allowBlank="1" showInputMessage="1" showErrorMessage="1" promptTitle="Existing R-Value" prompt="Enter the Existing or Current R-Value in the Attic Area as defined by the BPI Insulation Guide. _x000a_" sqref="G110:G113 G116:G119"/>
    <dataValidation type="list" allowBlank="1" showInputMessage="1" showErrorMessage="1" promptTitle="Existing Insulation Type" prompt="Select the type of existing insulation installed in the attic area. _x000a__x000a_" sqref="E110:E113 E116:E119">
      <formula1>"None, Blown Cellulose, Blown Fiberglass, Rockwool, Fiberglass Batts, Other "</formula1>
    </dataValidation>
    <dataValidation type="list" allowBlank="1" showInputMessage="1" showErrorMessage="1" promptTitle="Roof Color" prompt="Enter the color of the roof. _x000a_Note: The majority of roofs will be classified as Normal or Weathered. " sqref="L116:L119 L110 L112:L113">
      <formula1>"white/reflective/shaded, normal/weathered"</formula1>
    </dataValidation>
    <dataValidation allowBlank="1" showInputMessage="1" showErrorMessage="1" promptTitle="Joist Spacing " prompt="Enter the spacing between the attic joists in units of Inches. " sqref="C110:C113"/>
    <dataValidation allowBlank="1" showInputMessage="1" showErrorMessage="1" promptTitle="Attic Code" prompt="Enter the attic code characteristics Ex. MA-main attic. _x000a_Note: The attic codes may also be helpful when labeling the drawing of the home's floor plan. " sqref="A110:A113 A116:A119"/>
    <dataValidation allowBlank="1" showInputMessage="1" showErrorMessage="1" promptTitle="Include in SIR" prompt="If the Replacement Door Required checkbox is selected, then this checkbox allows the auditor to indicate whether to have the door replacemnet included in the calculation of the whole house (package) for the Audit. " sqref="L87:L93"/>
    <dataValidation allowBlank="1" showInputMessage="1" showErrorMessage="1" promptTitle="Replacement Door Required " prompt="Selecting this checkbox indicates your decision to replace the door regardless of the cost-effectivness, that is, making the measure mandatory. " sqref="J87:K93"/>
    <dataValidation type="list" allowBlank="1" showInputMessage="1" showErrorMessage="1" promptTitle="Condition" prompt="Enter the Condition of Exterior Door. Choices are Good, Fair, Poor. " sqref="F87:F93">
      <formula1>"Good, Fair, Poor "</formula1>
    </dataValidation>
    <dataValidation allowBlank="1" showInputMessage="1" showErrorMessage="1" promptTitle="Width (in) Height (in) " prompt="Enter the width and height of the door opening in units of inches. " sqref="C87:D93"/>
    <dataValidation type="list" allowBlank="1" showErrorMessage="1" promptTitle="Leakiness" prompt="Provide an Estimate of how leaky the door is. _x000a_Tight- Square Frame, No Warping, Functional W/S, Good seal at Threshold, no holes. _x000a_Medium- Would likely benefit from air sealing efforts. _x000a_Loose- Out of Square, Warping, W/S Missing, etc. " sqref="H87:H93">
      <formula1>"Tight, Medium, Loose "</formula1>
    </dataValidation>
    <dataValidation type="list" allowBlank="1" showInputMessage="1" showErrorMessage="1" promptTitle="Install Solar Screen" prompt="Does Window meet criteria to install a Solar Screen? Options, &quot;Yes, No&quot;" sqref="K45:K64">
      <formula1>"Yes, No"</formula1>
    </dataValidation>
    <dataValidation allowBlank="1" showInputMessage="1" promptTitle="Corresponding Wall Code" prompt="Enter the Wall Code of the exterior wall on which the window is installed. " sqref="I45:I64"/>
    <dataValidation allowBlank="1" showInputMessage="1" showErrorMessage="1" promptTitle="Exterior Shading" prompt="Enter the approximate % of window area that is shaded by trees, overhangs, or other exterior barriers when sunlight could otherwise strike the window. " sqref="E45:E64"/>
    <dataValidation allowBlank="1" showInputMessage="1" showErrorMessage="1" promptTitle="Window Code" prompt="Enter the Window Code Ex. 1, 2, 3. _x000a_Note: The Window Codes may also be helpful when labeling your drawing of the house's Floor Plan. " sqref="A45:A64"/>
    <dataValidation allowBlank="1" showInputMessage="1" promptTitle="Gross Area (Sq. Ft) " prompt="Enter the gross area of the wall in Sq. Ft. This is the total area of the wall (Width x Height) " sqref="M4:M23"/>
    <dataValidation allowBlank="1" showInputMessage="1" promptTitle="Wall # Code" prompt="The Wall Code identifies wall sections, Ex. N1, E1, W1, S1_x000a_Note: Note: The Wall Codes may also be helpful when labeling your drawing of the house's Floor Plan." sqref="A4:A23"/>
    <dataValidation allowBlank="1" showInputMessage="1" showErrorMessage="1" promptTitle="Programmable Thermostat " prompt="Use this checkbox to indicate whether the existing thermostat is programmable model that allows automatic setback of the heating set-point. " sqref="G170:J170 G212:J212 G253:J253 G292:J292"/>
    <dataValidation type="list" allowBlank="1" showInputMessage="1" showErrorMessage="1" promptTitle="Attic Floor Type" prompt="If the Attic area type is Outer Ceiling Joist or Collar Beam, Unfloored or Floored need to be specified. " sqref="C116:C119">
      <formula1>"Unfloored, Floored"</formula1>
    </dataValidation>
    <dataValidation type="list" allowBlank="1" showInputMessage="1" showErrorMessage="1" promptTitle="Attic Types" prompt="Select the attic type of the home. _x000a_" sqref="B110:B113">
      <formula1>"Unfloored, Floored, Cathedral/Flat"</formula1>
    </dataValidation>
    <dataValidation type="list" allowBlank="1" showInputMessage="1" showErrorMessage="1" promptTitle="Attic Area Type " prompt="Select what type of finished attic area this is. " sqref="B116:B119">
      <formula1>"Outer Ceiling Joist, Collar Beam, Knee Wall, Roof Rafter"</formula1>
    </dataValidation>
    <dataValidation allowBlank="1" showInputMessage="1" showErrorMessage="1" promptTitle="kWh Reading" prompt="Reading at Assessment_x000a_" sqref="C480:D480"/>
    <dataValidation type="list" allowBlank="1" showInputMessage="1" showErrorMessage="1" promptTitle="Replacement Options" prompt="Select one of the six choices regarding tune-up or replacement of the heating system. " sqref="M168:N169 M210:N211 M251:N252 M290:N291">
      <formula1>"Evaluate All, Tuneup Performed-Evaluate Replacements Only, Tuneup Mandatory, Standard Efficiency Replacement Mandatory, Don't Replace-Evaluate Tuneup Only, Evaluate None"</formula1>
    </dataValidation>
    <dataValidation allowBlank="1" showInputMessage="1" showErrorMessage="1" promptTitle="Height Exposed %" prompt="Enter the percentage of the Height field that is exposed to the outside air (i.e, is above grade) Enter an average percentage if the exposure is not uniform throughout. " sqref="D145:D147"/>
    <dataValidation allowBlank="1" showInputMessage="1" showErrorMessage="1" promptTitle="# of Windows" prompt="If listed individually enter the number 1, if windows are combined enter the total number of combined windows. " sqref="J45:J64"/>
    <dataValidation allowBlank="1" showInputMessage="1" showErrorMessage="1" promptTitle="Additional Cost" prompt="Enter any additional cost associated with performing these retrofits on the window being described. _x000a_" sqref="N45:N64"/>
    <dataValidation type="list" allowBlank="1" showInputMessage="1" showErrorMessage="1" promptTitle="Condition" prompt="Enter Condition of Window Being Evaluated_x000a_" sqref="L45:L64">
      <formula1>"Good, Fair, Poor "</formula1>
    </dataValidation>
    <dataValidation allowBlank="1" showInputMessage="1" promptTitle="Additional Cost" prompt="Enter any additional cost associated with insulating this specific wall segment in units of dollars. " sqref="N4:N23"/>
    <dataValidation type="list" allowBlank="1" showInputMessage="1" promptTitle="Added Insulation Type" prompt="Select the type of insulation you would install in this wall segment if Insulation is needed. " sqref="L4:L23">
      <formula1>"None, Blown Cellulose, Blown Fiberglass"</formula1>
    </dataValidation>
    <dataValidation allowBlank="1" showInputMessage="1" promptTitle="Existing R-Value" prompt="Enter the R-Value of the existing insulation found in this wall segment. _x000a_" sqref="K4:K23"/>
    <dataValidation type="list" allowBlank="1" showInputMessage="1" promptTitle="Existing Insulation" prompt="Select the type of existing insulation installed in the wall segment. _x000a_" sqref="J4:J23">
      <formula1>"None, Blown Cellulose, Blown Fiberglass, Rockwool, Fiberglass Batts, Polystyrene Board, Other"</formula1>
    </dataValidation>
    <dataValidation allowBlank="1" showInputMessage="1" promptTitle="Height" prompt="Enter Height of Wall Being Evaluated in unit of Inches_x000a__x000a_" sqref="I4:I23"/>
    <dataValidation allowBlank="1" showInputMessage="1" promptTitle="Width" prompt="Enter Width of Wall Being Evaluated in unt of Inches_x000a__x000a_" sqref="H4:H23"/>
    <dataValidation allowBlank="1" showInputMessage="1" showErrorMessage="1" promptTitle="Location of Reading " sqref="A393:F394 F390:F392 D390:D392 B390:B392"/>
    <dataValidation type="list" allowBlank="1" showInputMessage="1" showErrorMessage="1" promptTitle="Location of Reading " sqref="E390:E392 A390:A392 C390:C392">
      <formula1>"Attic, Wall, Floor, CAZ Closet, Other"</formula1>
    </dataValidation>
    <dataValidation allowBlank="1" showInputMessage="1" showErrorMessage="1" promptTitle="Duct Operating Pressure(s) " prompt="Duct Operating Pressures: Supply Pressure taken (After-Coil) Return Pressue (Taken before Coil) " sqref="H395:J395 L395:N395"/>
    <dataValidation type="list" allowBlank="1" showInputMessage="1" showErrorMessage="1" promptTitle="Replacement Options" prompt="Select one of the six choices regarding tune-up or replacement of the heating system. " sqref="H194:J195 H236:J237 H316:J317 H277:J277">
      <formula1>"Evaluate All, Tuneup Performed-Evaluate Replacement Only, Tuneup Mandatory, Standard Efficiency Replacement Mandatory, Don't Replace-Evaluate Tuneup Only, Evaluate None"</formula1>
    </dataValidation>
    <dataValidation type="list" allowBlank="1" showInputMessage="1" showErrorMessage="1" sqref="A191:B192 A233:B234 A274:B275 A313:B314">
      <formula1>"No Input, kBtu per Hour, Gallons per Hour, Lbs per Hour, Cubic Centimeters per Hour"</formula1>
    </dataValidation>
    <dataValidation type="list" allowBlank="1" showInputMessage="1" showErrorMessage="1" sqref="N548:N567">
      <formula1>"kWh, Mbtus, Therms"</formula1>
    </dataValidation>
    <dataValidation type="list" allowBlank="1" showInputMessage="1" showErrorMessage="1" promptTitle="Fireplace Condition" prompt="Enter the current condition that best describes the fireplace from a visual inspection standpoint. " sqref="M518">
      <formula1>"Tight, Medium, Loose"</formula1>
    </dataValidation>
    <dataValidation type="list" allowBlank="1" showInputMessage="1" showErrorMessage="1" promptTitle="# of Wall Patches" prompt="Choose the number of Wall Patches needed inside HWH or Furnace closet. " sqref="B508:C508 I508:J508 B513:C513 I513:J513">
      <formula1>"1,2,3,4"</formula1>
    </dataValidation>
    <dataValidation type="list" allowBlank="1" showInputMessage="1" showErrorMessage="1" promptTitle="CO Detector " prompt="Is there an existing CO detector in this location or does a smoke detector need to be added to meet Smoke/CO requirements? " sqref="K502 M502">
      <formula1>"Existing, Add "</formula1>
    </dataValidation>
    <dataValidation type="list" allowBlank="1" showInputMessage="1" showErrorMessage="1" promptTitle="Location" prompt="Enter the location of the CO Detector. " sqref="K501 M501">
      <formula1>"Living Room, Dining Room, Den, Bedroom, Kitchen, Hall"</formula1>
    </dataValidation>
    <dataValidation type="list" allowBlank="1" showInputMessage="1" showErrorMessage="1" sqref="E487:F490">
      <formula1>"Standard, Flood, Other"</formula1>
    </dataValidation>
    <dataValidation type="list" allowBlank="1" showInputMessage="1" showErrorMessage="1" sqref="G481:J481">
      <formula1>"Evaluate, Client Declined Option "</formula1>
    </dataValidation>
    <dataValidation type="list" allowBlank="1" showInputMessage="1" showErrorMessage="1" sqref="L479">
      <formula1>"Auto, Manual, Partial Auto, Other"</formula1>
    </dataValidation>
    <dataValidation type="list" allowBlank="1" showInputMessage="1" showErrorMessage="1" sqref="I479:J479">
      <formula1>"Top Freezer, Bottom Freezer, Single Door, Single Door w/ Freezer, Side by Side, Other"</formula1>
    </dataValidation>
    <dataValidation type="list" allowBlank="1" showInputMessage="1" showErrorMessage="1" sqref="L453 L461">
      <formula1>"KW, kBTU"</formula1>
    </dataValidation>
    <dataValidation type="list" allowBlank="1" showInputMessage="1" showErrorMessage="1" sqref="A465:B465 A457:B457">
      <formula1>"30,40,50,60,80"</formula1>
    </dataValidation>
    <dataValidation type="list" allowBlank="1" showInputMessage="1" showErrorMessage="1" sqref="I455:J455 I463:J463">
      <formula1>"Fiberglass, Polyurethane"</formula1>
    </dataValidation>
    <dataValidation type="list" allowBlank="1" showInputMessage="1" showErrorMessage="1" sqref="C455:D455 G455:H455 C463:D463 G463:H463">
      <formula1>"Existing, Add"</formula1>
    </dataValidation>
    <dataValidation type="list" allowBlank="1" showInputMessage="1" showErrorMessage="1" sqref="I453:J453 I461:J461">
      <formula1>"Natural Gas, Propane, Electric"</formula1>
    </dataValidation>
    <dataValidation type="list" allowBlank="1" showInputMessage="1" showErrorMessage="1" sqref="M393:M394">
      <formula1>"1,2,3,4,5,6,7,8,9,10,11,12,13,14,15,16,17,18,19,20,21,22,23,24"</formula1>
    </dataValidation>
    <dataValidation type="list" allowBlank="1" showInputMessage="1" showErrorMessage="1" sqref="L393:L394 J393:J394">
      <formula1>"Good, Fair, Poor, Other, N/A"</formula1>
    </dataValidation>
    <dataValidation type="list" allowBlank="1" showInputMessage="1" showErrorMessage="1" sqref="I393:I394">
      <formula1>"R-0, R-1, R-2, R-3, R-4, R-5, R-6, R-7, R-8, R-9, R-10, R-11, R-12"</formula1>
    </dataValidation>
    <dataValidation type="list" allowBlank="1" showInputMessage="1" showErrorMessage="1" promptTitle="Good, Fair, Poor, Other, N/A" sqref="H393:H394">
      <formula1>"Good, Fair, Poor, Other, N/A"</formula1>
    </dataValidation>
    <dataValidation type="list" allowBlank="1" showInputMessage="1" showErrorMessage="1" promptTitle="Condition" prompt="Select the current condition of the heating system. The condition is used to estimate the efficiency increase resulting from a tune-up. " sqref="I191:J192 I233:J234 I274:J275 I313:J314">
      <formula1>"Good, Fair, Poor"</formula1>
    </dataValidation>
    <dataValidation type="list" allowBlank="1" showInputMessage="1" showErrorMessage="1" promptTitle="Pilot " prompt="Indicate whether the heating system uses an intermittent ignition device (IID) or pilot light to ignite the main burner of the heating system. " sqref="A170:B170 A212:B212 A253:B253 A292:B292">
      <formula1>"IID, Pilot "</formula1>
    </dataValidation>
    <dataValidation type="list" allowBlank="1" showInputMessage="1" showErrorMessage="1" promptTitle="Condition" prompt="Select the current condition of the heating system. The condition is used to estimate the efficiency increase resulting from a tune-up. " sqref="B167 B209 B250 B289">
      <formula1>"Good, Fair, Poor (but working)"</formula1>
    </dataValidation>
    <dataValidation type="list" allowBlank="1" showInputMessage="1" showErrorMessage="1" sqref="A455:B455 A463:B463 E481:F481">
      <formula1>"Heated Space, Unconditioned Space, Unintentionally Heated Space"</formula1>
    </dataValidation>
    <dataValidation allowBlank="1" showInputMessage="1" showErrorMessage="1" promptTitle="Existing Insulation Type" prompt="Select the existing insulation type currently in the evaluated space._x000a__x000a_" sqref="F145:F147"/>
    <dataValidation type="list" allowBlank="1" showInputMessage="1" showErrorMessage="1" promptTitle="Added Insulation Type" prompt="Select the type of insulation you would install on the foundation wall. " sqref="G145:G147">
      <formula1>"None, Rigid Foam Board"</formula1>
    </dataValidation>
    <dataValidation type="decimal" allowBlank="1" showInputMessage="1" sqref="G46:G64">
      <formula1>0</formula1>
      <formula2>80</formula2>
    </dataValidation>
    <dataValidation type="list" allowBlank="1" showInputMessage="1" showErrorMessage="1" promptTitle="Add Attic Ventilation" prompt="Collect Measurements at Assessment to determine if additional ventilation is needed to meet code requirements. _x000a_ _x000a_" sqref="K116:K119 K110 L111 K112:K113">
      <formula1>"Yes, No, N/A"</formula1>
    </dataValidation>
    <dataValidation allowBlank="1" showInputMessage="1" promptTitle="Window Height (in)" prompt="Enter the width of the window being evaluated in inches." sqref="H46:H64"/>
    <dataValidation type="list" allowBlank="1" showInputMessage="1" showErrorMessage="1" promptTitle="Recommend Replacement" prompt="Does the auditor recommend a replacement based off testing results? " sqref="A517:B517">
      <formula1>"Yes, No, N/A"</formula1>
    </dataValidation>
    <dataValidation allowBlank="1" showInputMessage="1" promptTitle="Wall Code" prompt="Enter the Wall Code for the exterior wall on which the door is installed. " sqref="I87:I93"/>
    <dataValidation allowBlank="1" showInputMessage="1" showErrorMessage="1" promptTitle="Added R-Value" prompt="Enter the R-value of added attic insulation you wish NEAT to evaluate. If entered, all other levels will be ignored and the addition of the specified level will be considered mandatory" sqref="F110 F116"/>
    <dataValidation allowBlank="1" showInputMessage="1" showErrorMessage="1" promptTitle="Additional Cost" prompt="Enter any additional costs not normally associated with installation of attic insulation." sqref="L109"/>
    <dataValidation allowBlank="1" showInputMessage="1" promptTitle="Window Width" prompt="Enter the width of the window being evaluated in inches." sqref="H45"/>
    <dataValidation type="decimal" allowBlank="1" showInputMessage="1" promptTitle="Window Height" prompt="Enter the heighth of the window being evaluated in inches." sqref="G45">
      <formula1>0</formula1>
      <formula2>80</formula2>
    </dataValidation>
    <dataValidation type="list" allowBlank="1" showInputMessage="1" showErrorMessage="1" promptTitle="Leakiness" prompt="Provide an estimate of how leaky the window is. _x000a_Note: Additional Guidance Appendix E: Window Leakiness " sqref="F45:F64">
      <formula1>"Very Tight, Tight, Medium, Loose, Very Loose"</formula1>
    </dataValidation>
    <dataValidation allowBlank="1" showErrorMessage="1" prompt="_x000a_" sqref="J44"/>
    <dataValidation type="whole" allowBlank="1" showInputMessage="1" showErrorMessage="1" promptTitle="Depth of Existing Insulation" prompt="Enter the depth of the existing insulation in inches." sqref="F110:F113 F116:F119">
      <formula1>0</formula1>
      <formula2>36</formula2>
    </dataValidation>
    <dataValidation allowBlank="1" showInputMessage="1" showErrorMessage="1" promptTitle="Area (Sq. Ft) " prompt="For a Floored or Unfloored attic area, enter the area of the attic floor that boarders a conditoned space in units of square feet. For a Cathedral or Flat attic area, enter the actual area of the sloped ceiling in units of square feet. " sqref="D110:D113 D116:D119"/>
    <dataValidation type="list" allowBlank="1" showInputMessage="1" showErrorMessage="1" promptTitle="Door Type" prompt="Select the type of door being evaluated." sqref="B87:B93">
      <formula1>"Hollow Core Wood, Solid Core Wood, Insulated Steel, Single Pane Sliding Glass, Double Pane Sliding Glass, Manufactured Door"</formula1>
    </dataValidation>
    <dataValidation allowBlank="1" showInputMessage="1" showErrorMessage="1" promptTitle="Door Code" prompt="Enter the Door Code ex. A, B, C_x000a_Note: The Door Codes may also be helpful when labeling your drawing of the house's Floor Plan." sqref="A87:A93"/>
    <dataValidation type="list" allowBlank="1" showInputMessage="1" showErrorMessage="1" promptTitle="Storm Door Condition" prompt="Enter the condition of any storm door installed on the door being evaluated. " sqref="G87:G93">
      <formula1>"Adequate, Deteriorated, NA"</formula1>
    </dataValidation>
    <dataValidation allowBlank="1" showInputMessage="1" showErrorMessage="1" promptTitle="Area (Sq. Ft)" prompt="The Area (Gross) will auto-populated based on measurements taken at the assessment. " sqref="E87:E93"/>
    <dataValidation type="list" allowBlank="1" showInputMessage="1" showErrorMessage="1" promptTitle="Retrofit Options" prompt="Select one of the approaches for retrofitting the window. _x000a_Note: Reasons for selecting any option other than &quot;Evaluate All&quot; would need additional justification associated with the entry chosen. " sqref="M45:M64">
      <formula1>"Evaluate All, Weatherize, Replace, Replace with Low-E, Add Storm, Evaluate None"</formula1>
    </dataValidation>
    <dataValidation type="list" allowBlank="1" showInputMessage="1" showErrorMessage="1" promptTitle="Glazing Type " prompt="Select the glazing type depending on the number of panes and type of glass in the primary window and the characteristics of any storm window that may cover the primary window. " sqref="D45:D64">
      <formula1>"Single Pane, Single Pane w/ Storm, Single Pane w/ Wood Storm, Single Pane w/ Bad Storm, Double Pane, Double Pane w/ Low-E"</formula1>
    </dataValidation>
    <dataValidation type="list" allowBlank="1" showInputMessage="1" showErrorMessage="1" promptTitle="Frame Type" prompt="Select the window frame and sash construction materials. " sqref="C45:C64">
      <formula1>"Wood/Vinyl, Metal, Improved Metal"</formula1>
    </dataValidation>
    <dataValidation type="list" allowBlank="1" showInputMessage="1" showErrorMessage="1" promptTitle="Window Type" prompt="Select the type of window being evaluated. _x000a_Note: Identifying the type of Window will help better determine the correct entry for the Leakiness Field. " sqref="B45:B64">
      <formula1>"Jalousie, Awning, Slider, Fixed, Door Window, Sliding Glass Door, Skylight"</formula1>
    </dataValidation>
    <dataValidation type="list" allowBlank="1" showInputMessage="1" promptTitle="Wall Type" prompt="Enter the type of load-bearing structure for this wall. _x000a_" sqref="B4:B23">
      <formula1>"Balloon Frame, Platform Frame, Masonary or Stone, Concrete Block, Adobe, Other"</formula1>
    </dataValidation>
    <dataValidation type="list" allowBlank="1" showInputMessage="1" promptTitle="Stud Size" prompt="Enter the stud size used in framing this wall section. _x000a_" sqref="C4:C23">
      <formula1>"2 x 2, 2 x 3, 2 x 4, 2 x 6, 2 x 8"</formula1>
    </dataValidation>
    <dataValidation type="list" allowBlank="1" showInputMessage="1" promptTitle="Exterior Type" prompt="Select the type of siding installed on the Exterior surface of the wall. _x000a_" sqref="D4:D23">
      <formula1>"Wood, Metal (Vinyl), Stucco, Brick (Stone), Masonite, Other"</formula1>
    </dataValidation>
    <dataValidation type="list" allowBlank="1" showInputMessage="1" promptTitle="Exposure To" prompt="Enter what the wall is exposed to on the outside of the wall. " sqref="E4:E23">
      <formula1>"Outside, Buffered, Attic"</formula1>
    </dataValidation>
    <dataValidation type="list" allowBlank="1" showInputMessage="1" promptTitle="Orientation" prompt="Enter cardinal directon of wall. _x000a_" sqref="F4:F23">
      <formula1>"North, South, East, West"</formula1>
    </dataValidation>
    <dataValidation type="list" allowBlank="1" showInputMessage="1" promptTitle="Condition" prompt="Select Condition of Wall Being Evaluated_x000a_" sqref="G4:G23">
      <formula1>"Good, Fair, Poor"</formula1>
    </dataValidation>
    <dataValidation type="list" allowBlank="1" showInputMessage="1" showErrorMessage="1" promptTitle="Added Insulation Type" prompt="Select the type of insulation you would install in this sill. " sqref="L139:M141">
      <formula1>"Fiberglass Batts, None"</formula1>
    </dataValidation>
    <dataValidation type="list" allowBlank="1" showInputMessage="1" showErrorMessage="1" sqref="I548:I567">
      <formula1>"Yes, No"</formula1>
    </dataValidation>
    <dataValidation type="list" allowBlank="1" showInputMessage="1" showErrorMessage="1" promptTitle="Replacement Options" prompt="Select of the options regarding the replacement of the primary heating system. " sqref="G305:I306 G266:I267 G225:I226 G183:I184">
      <formula1>"Evaluate Replacement with Heat Pump, Replacement with Heat Pump Mandatory, Don't Replace-Evaluate None "</formula1>
    </dataValidation>
    <dataValidation allowBlank="1" showInputMessage="1" showErrorMessage="1" promptTitle="Existing Amps " prompt="Enter the amps found on the plate.  If the amps cannot be found enter the amps reading using a comsuption meter or amp meter." sqref="D330 D345 D360 D375"/>
    <dataValidation allowBlank="1" showInputMessage="1" showErrorMessage="1" promptTitle="Output Units/Output Capacity" prompt="Select the energy units for the output capacity. The output capacity is usually obtained directly from the nameplate of the heating system. " sqref="C176:D177 C218:D219 C259:D260 C298:D299"/>
    <dataValidation type="list" allowBlank="1" showInputMessage="1" showErrorMessage="1" promptTitle="Foundation Type " prompt="Select what type of foundation space this is during the assessment. " sqref="H134:J136">
      <formula1>"Conditioned, Non-Conditioned, Vented Non-Conditioned,Unintentionally Conditioned, Uninsulated Slab, Insulated Slab, Exposed Floor "</formula1>
    </dataValidation>
    <dataValidation allowBlank="1" showInputMessage="1" showErrorMessage="1" promptTitle="Location " prompt="Choose the location of the smoke detector you are evaluating. _x000a_" sqref="B501 D501 F501 H501"/>
    <dataValidation allowBlank="1" showInputMessage="1" showErrorMessage="1" promptTitle="Smoke Detector" prompt="Is there an existing smoke detector in this location or does a smoke detector need to be added to meet Smoke/CO requirements? " sqref="B502 D502 F502 H502"/>
    <dataValidation allowBlank="1" showInputMessage="1" showErrorMessage="1" promptTitle="Qty. " prompt="Enter the Quanity of smoke detectors in the located for existing or added. " sqref="B503 D503 F503 H503"/>
    <dataValidation type="list" allowBlank="1" showInputMessage="1" showErrorMessage="1" promptTitle="Isolate CAZ?" prompt="Based on current conditions &amp; testing result(s) does the CAZ need to be isolated to account for fresh air? Whenever possible, it should always be seriously considered to isolate the CAZ. " sqref="D509:G509 K509:N509 D514:G514 K514:N514">
      <formula1>"Yes, No, N/A"</formula1>
    </dataValidation>
    <dataValidation type="list" allowBlank="1" showInputMessage="1" showErrorMessage="1" promptTitle="Combustion Air" prompt="Does the appliance being evaluated meet the combustion air requirements? Choose the option that best describes the application being evaluated. " sqref="D507:E508 K507:L508 D512:E513 K512:L513">
      <formula1>"Existing, Add"</formula1>
    </dataValidation>
    <dataValidation type="list" allowBlank="1" showInputMessage="1" showErrorMessage="1" promptTitle="Revent" prompt="Does this application properly drafting or is the appliance drafting as intended? Choose the option that best describes the appliance. " sqref="F507:G508 M507:N508 F512:G513 M512:N513">
      <formula1>"Re-Vent, Ok"</formula1>
    </dataValidation>
    <dataValidation type="list" allowBlank="1" showInputMessage="1" showErrorMessage="1" promptTitle="Fuel Type" prompt="Choose the fuel type for the Oven. " sqref="C517:D517">
      <formula1>"Electric, Propane, Natural Gas"</formula1>
    </dataValidation>
    <dataValidation allowBlank="1" showInputMessage="1" showErrorMessage="1" promptTitle="Center Burner" prompt="Enter the CO from combustion analyzer during initial assessment. " sqref="E518"/>
    <dataValidation allowBlank="1" showInputMessage="1" showErrorMessage="1" promptTitle="Right Front " prompt="Enter the CO from combustion analyzer during initial assessment. " sqref="F518"/>
    <dataValidation allowBlank="1" showInputMessage="1" showErrorMessage="1" promptTitle="Left Front" prompt="Enter the CO from combustion analyzer during initial assessment. " sqref="G518"/>
    <dataValidation allowBlank="1" showInputMessage="1" showErrorMessage="1" promptTitle="Rear Right " prompt="Enter the CO from combustion analyzer during initial assessment. " sqref="H518"/>
    <dataValidation allowBlank="1" showInputMessage="1" showErrorMessage="1" promptTitle="Left Rear" prompt="Enter the CO from combustion analyzer during initial assessment. " sqref="I518"/>
    <dataValidation allowBlank="1" showInputMessage="1" showErrorMessage="1" promptTitle="OVEN (As Measured) " prompt="Enter the CO from combustion analyzer during initial assessment. " sqref="J518"/>
    <dataValidation allowBlank="1" showInputMessage="1" showErrorMessage="1" promptTitle="Measure/Description" prompt="Enter the H&amp;S proposed measure needed for home along with the description from agency procured pricing. _x000a_Note: Combine H&amp;S measure(s) if there are not enough boxes. " sqref="C520:H533"/>
    <dataValidation allowBlank="1" showInputMessage="1" showErrorMessage="1" promptTitle="Cost($)" prompt="Enter the cost associated with the proposed H&amp;S measure. " sqref="K520:L533"/>
  </dataValidations>
  <hyperlinks>
    <hyperlink ref="G457:H457" r:id="rId1" display="WAP Best Practice "/>
    <hyperlink ref="G465:H465" r:id="rId2" display="WAP Best Practice "/>
    <hyperlink ref="A171" r:id="rId3" display="Building Intelligence Center "/>
    <hyperlink ref="A213" r:id="rId4" display="Building Intelligence Center "/>
    <hyperlink ref="A254" r:id="rId5" display="Building Intelligence Center "/>
    <hyperlink ref="A293" r:id="rId6" display="Building Intelligence Center "/>
  </hyperlinks>
  <printOptions horizontalCentered="1" verticalCentered="1"/>
  <pageMargins left="0.2" right="0.2" top="0.18" bottom="0.25" header="0.75" footer="0.87"/>
  <pageSetup scale="52" fitToHeight="0" orientation="landscape" horizontalDpi="300" r:id="rId7"/>
  <rowBreaks count="17" manualBreakCount="17">
    <brk id="41" max="13" man="1"/>
    <brk id="82" max="13" man="1"/>
    <brk id="107" max="13" man="1"/>
    <brk id="130" max="13" man="1"/>
    <brk id="158" max="13" man="1"/>
    <brk id="200" max="13" man="1"/>
    <brk id="242" max="13" man="1"/>
    <brk id="282" max="13" man="1"/>
    <brk id="322" max="13" man="1"/>
    <brk id="352" max="13" man="1"/>
    <brk id="382" max="13" man="1"/>
    <brk id="416" max="13" man="1"/>
    <brk id="450" max="13" man="1"/>
    <brk id="476" max="13" man="1"/>
    <brk id="499" max="13" man="1"/>
    <brk id="518" max="13" man="1"/>
    <brk id="546" max="13" man="1"/>
  </rowBreak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Check Box 1">
              <controlPr defaultSize="0" autoFill="0" autoLine="0" autoPict="0" altText="">
                <anchor moveWithCells="1">
                  <from>
                    <xdr:col>10</xdr:col>
                    <xdr:colOff>556260</xdr:colOff>
                    <xdr:row>480</xdr:row>
                    <xdr:rowOff>22860</xdr:rowOff>
                  </from>
                  <to>
                    <xdr:col>10</xdr:col>
                    <xdr:colOff>883920</xdr:colOff>
                    <xdr:row>480</xdr:row>
                    <xdr:rowOff>373380</xdr:rowOff>
                  </to>
                </anchor>
              </controlPr>
            </control>
          </mc:Choice>
        </mc:AlternateContent>
        <mc:AlternateContent xmlns:mc="http://schemas.openxmlformats.org/markup-compatibility/2006">
          <mc:Choice Requires="x14">
            <control shapeId="6146" r:id="rId11" name="Check Box 2">
              <controlPr defaultSize="0" autoFill="0" autoLine="0" autoPict="0" altText="">
                <anchor moveWithCells="1">
                  <from>
                    <xdr:col>11</xdr:col>
                    <xdr:colOff>556260</xdr:colOff>
                    <xdr:row>480</xdr:row>
                    <xdr:rowOff>22860</xdr:rowOff>
                  </from>
                  <to>
                    <xdr:col>11</xdr:col>
                    <xdr:colOff>883920</xdr:colOff>
                    <xdr:row>480</xdr:row>
                    <xdr:rowOff>373380</xdr:rowOff>
                  </to>
                </anchor>
              </controlPr>
            </control>
          </mc:Choice>
        </mc:AlternateContent>
        <mc:AlternateContent xmlns:mc="http://schemas.openxmlformats.org/markup-compatibility/2006">
          <mc:Choice Requires="x14">
            <control shapeId="6147" r:id="rId12" name="Check Box 3">
              <controlPr defaultSize="0" autoFill="0" autoLine="0" autoPict="0">
                <anchor moveWithCells="1">
                  <from>
                    <xdr:col>9</xdr:col>
                    <xdr:colOff>1356360</xdr:colOff>
                    <xdr:row>87</xdr:row>
                    <xdr:rowOff>60960</xdr:rowOff>
                  </from>
                  <to>
                    <xdr:col>10</xdr:col>
                    <xdr:colOff>411480</xdr:colOff>
                    <xdr:row>88</xdr:row>
                    <xdr:rowOff>0</xdr:rowOff>
                  </to>
                </anchor>
              </controlPr>
            </control>
          </mc:Choice>
        </mc:AlternateContent>
        <mc:AlternateContent xmlns:mc="http://schemas.openxmlformats.org/markup-compatibility/2006">
          <mc:Choice Requires="x14">
            <control shapeId="6148" r:id="rId13" name="Check Box 4">
              <controlPr defaultSize="0" autoFill="0" autoLine="0" autoPict="0">
                <anchor moveWithCells="1">
                  <from>
                    <xdr:col>9</xdr:col>
                    <xdr:colOff>1356360</xdr:colOff>
                    <xdr:row>86</xdr:row>
                    <xdr:rowOff>76200</xdr:rowOff>
                  </from>
                  <to>
                    <xdr:col>10</xdr:col>
                    <xdr:colOff>373380</xdr:colOff>
                    <xdr:row>86</xdr:row>
                    <xdr:rowOff>297180</xdr:rowOff>
                  </to>
                </anchor>
              </controlPr>
            </control>
          </mc:Choice>
        </mc:AlternateContent>
        <mc:AlternateContent xmlns:mc="http://schemas.openxmlformats.org/markup-compatibility/2006">
          <mc:Choice Requires="x14">
            <control shapeId="6149" r:id="rId14" name="Check Box 5">
              <controlPr defaultSize="0" autoFill="0" autoLine="0" autoPict="0">
                <anchor moveWithCells="1">
                  <from>
                    <xdr:col>9</xdr:col>
                    <xdr:colOff>1356360</xdr:colOff>
                    <xdr:row>89</xdr:row>
                    <xdr:rowOff>99060</xdr:rowOff>
                  </from>
                  <to>
                    <xdr:col>10</xdr:col>
                    <xdr:colOff>670560</xdr:colOff>
                    <xdr:row>89</xdr:row>
                    <xdr:rowOff>274320</xdr:rowOff>
                  </to>
                </anchor>
              </controlPr>
            </control>
          </mc:Choice>
        </mc:AlternateContent>
        <mc:AlternateContent xmlns:mc="http://schemas.openxmlformats.org/markup-compatibility/2006">
          <mc:Choice Requires="x14">
            <control shapeId="6150" r:id="rId15" name="Check Box 6">
              <controlPr defaultSize="0" autoFill="0" autoLine="0" autoPict="0">
                <anchor moveWithCells="1">
                  <from>
                    <xdr:col>9</xdr:col>
                    <xdr:colOff>1356360</xdr:colOff>
                    <xdr:row>90</xdr:row>
                    <xdr:rowOff>99060</xdr:rowOff>
                  </from>
                  <to>
                    <xdr:col>10</xdr:col>
                    <xdr:colOff>746760</xdr:colOff>
                    <xdr:row>90</xdr:row>
                    <xdr:rowOff>289560</xdr:rowOff>
                  </to>
                </anchor>
              </controlPr>
            </control>
          </mc:Choice>
        </mc:AlternateContent>
        <mc:AlternateContent xmlns:mc="http://schemas.openxmlformats.org/markup-compatibility/2006">
          <mc:Choice Requires="x14">
            <control shapeId="6151" r:id="rId16" name="Check Box 7">
              <controlPr defaultSize="0" autoFill="0" autoLine="0" autoPict="0">
                <anchor moveWithCells="1">
                  <from>
                    <xdr:col>9</xdr:col>
                    <xdr:colOff>1356360</xdr:colOff>
                    <xdr:row>91</xdr:row>
                    <xdr:rowOff>22860</xdr:rowOff>
                  </from>
                  <to>
                    <xdr:col>10</xdr:col>
                    <xdr:colOff>960120</xdr:colOff>
                    <xdr:row>91</xdr:row>
                    <xdr:rowOff>350520</xdr:rowOff>
                  </to>
                </anchor>
              </controlPr>
            </control>
          </mc:Choice>
        </mc:AlternateContent>
        <mc:AlternateContent xmlns:mc="http://schemas.openxmlformats.org/markup-compatibility/2006">
          <mc:Choice Requires="x14">
            <control shapeId="6152" r:id="rId17" name="Check Box 8">
              <controlPr defaultSize="0" autoFill="0" autoLine="0" autoPict="0">
                <anchor moveWithCells="1">
                  <from>
                    <xdr:col>9</xdr:col>
                    <xdr:colOff>1356360</xdr:colOff>
                    <xdr:row>92</xdr:row>
                    <xdr:rowOff>68580</xdr:rowOff>
                  </from>
                  <to>
                    <xdr:col>10</xdr:col>
                    <xdr:colOff>944880</xdr:colOff>
                    <xdr:row>92</xdr:row>
                    <xdr:rowOff>259080</xdr:rowOff>
                  </to>
                </anchor>
              </controlPr>
            </control>
          </mc:Choice>
        </mc:AlternateContent>
        <mc:AlternateContent xmlns:mc="http://schemas.openxmlformats.org/markup-compatibility/2006">
          <mc:Choice Requires="x14">
            <control shapeId="6153" r:id="rId18" name="Check Box 9">
              <controlPr defaultSize="0" autoFill="0" autoLine="0" autoPict="0">
                <anchor moveWithCells="1">
                  <from>
                    <xdr:col>11</xdr:col>
                    <xdr:colOff>502920</xdr:colOff>
                    <xdr:row>86</xdr:row>
                    <xdr:rowOff>83820</xdr:rowOff>
                  </from>
                  <to>
                    <xdr:col>12</xdr:col>
                    <xdr:colOff>0</xdr:colOff>
                    <xdr:row>86</xdr:row>
                    <xdr:rowOff>312420</xdr:rowOff>
                  </to>
                </anchor>
              </controlPr>
            </control>
          </mc:Choice>
        </mc:AlternateContent>
        <mc:AlternateContent xmlns:mc="http://schemas.openxmlformats.org/markup-compatibility/2006">
          <mc:Choice Requires="x14">
            <control shapeId="6154" r:id="rId19" name="Check Box 10">
              <controlPr defaultSize="0" autoFill="0" autoLine="0" autoPict="0">
                <anchor moveWithCells="1">
                  <from>
                    <xdr:col>11</xdr:col>
                    <xdr:colOff>502920</xdr:colOff>
                    <xdr:row>87</xdr:row>
                    <xdr:rowOff>76200</xdr:rowOff>
                  </from>
                  <to>
                    <xdr:col>11</xdr:col>
                    <xdr:colOff>1417320</xdr:colOff>
                    <xdr:row>87</xdr:row>
                    <xdr:rowOff>297180</xdr:rowOff>
                  </to>
                </anchor>
              </controlPr>
            </control>
          </mc:Choice>
        </mc:AlternateContent>
        <mc:AlternateContent xmlns:mc="http://schemas.openxmlformats.org/markup-compatibility/2006">
          <mc:Choice Requires="x14">
            <control shapeId="6155" r:id="rId20" name="Check Box 11">
              <controlPr defaultSize="0" autoFill="0" autoLine="0" autoPict="0">
                <anchor moveWithCells="1">
                  <from>
                    <xdr:col>11</xdr:col>
                    <xdr:colOff>502920</xdr:colOff>
                    <xdr:row>88</xdr:row>
                    <xdr:rowOff>106680</xdr:rowOff>
                  </from>
                  <to>
                    <xdr:col>11</xdr:col>
                    <xdr:colOff>1150620</xdr:colOff>
                    <xdr:row>88</xdr:row>
                    <xdr:rowOff>327660</xdr:rowOff>
                  </to>
                </anchor>
              </controlPr>
            </control>
          </mc:Choice>
        </mc:AlternateContent>
        <mc:AlternateContent xmlns:mc="http://schemas.openxmlformats.org/markup-compatibility/2006">
          <mc:Choice Requires="x14">
            <control shapeId="6156" r:id="rId21" name="Check Box 12">
              <controlPr defaultSize="0" autoFill="0" autoLine="0" autoPict="0">
                <anchor moveWithCells="1">
                  <from>
                    <xdr:col>11</xdr:col>
                    <xdr:colOff>502920</xdr:colOff>
                    <xdr:row>89</xdr:row>
                    <xdr:rowOff>60960</xdr:rowOff>
                  </from>
                  <to>
                    <xdr:col>11</xdr:col>
                    <xdr:colOff>998220</xdr:colOff>
                    <xdr:row>89</xdr:row>
                    <xdr:rowOff>312420</xdr:rowOff>
                  </to>
                </anchor>
              </controlPr>
            </control>
          </mc:Choice>
        </mc:AlternateContent>
        <mc:AlternateContent xmlns:mc="http://schemas.openxmlformats.org/markup-compatibility/2006">
          <mc:Choice Requires="x14">
            <control shapeId="6157" r:id="rId22" name="Check Box 13">
              <controlPr defaultSize="0" autoFill="0" autoLine="0" autoPict="0">
                <anchor moveWithCells="1">
                  <from>
                    <xdr:col>11</xdr:col>
                    <xdr:colOff>502920</xdr:colOff>
                    <xdr:row>90</xdr:row>
                    <xdr:rowOff>99060</xdr:rowOff>
                  </from>
                  <to>
                    <xdr:col>11</xdr:col>
                    <xdr:colOff>1203960</xdr:colOff>
                    <xdr:row>90</xdr:row>
                    <xdr:rowOff>312420</xdr:rowOff>
                  </to>
                </anchor>
              </controlPr>
            </control>
          </mc:Choice>
        </mc:AlternateContent>
        <mc:AlternateContent xmlns:mc="http://schemas.openxmlformats.org/markup-compatibility/2006">
          <mc:Choice Requires="x14">
            <control shapeId="6158" r:id="rId23" name="Check Box 14">
              <controlPr defaultSize="0" autoFill="0" autoLine="0" autoPict="0">
                <anchor moveWithCells="1">
                  <from>
                    <xdr:col>11</xdr:col>
                    <xdr:colOff>502920</xdr:colOff>
                    <xdr:row>91</xdr:row>
                    <xdr:rowOff>60960</xdr:rowOff>
                  </from>
                  <to>
                    <xdr:col>11</xdr:col>
                    <xdr:colOff>838200</xdr:colOff>
                    <xdr:row>91</xdr:row>
                    <xdr:rowOff>289560</xdr:rowOff>
                  </to>
                </anchor>
              </controlPr>
            </control>
          </mc:Choice>
        </mc:AlternateContent>
        <mc:AlternateContent xmlns:mc="http://schemas.openxmlformats.org/markup-compatibility/2006">
          <mc:Choice Requires="x14">
            <control shapeId="6159" r:id="rId24" name="Check Box 15">
              <controlPr defaultSize="0" autoFill="0" autoLine="0" autoPict="0">
                <anchor moveWithCells="1">
                  <from>
                    <xdr:col>11</xdr:col>
                    <xdr:colOff>502920</xdr:colOff>
                    <xdr:row>92</xdr:row>
                    <xdr:rowOff>38100</xdr:rowOff>
                  </from>
                  <to>
                    <xdr:col>11</xdr:col>
                    <xdr:colOff>845820</xdr:colOff>
                    <xdr:row>92</xdr:row>
                    <xdr:rowOff>327660</xdr:rowOff>
                  </to>
                </anchor>
              </controlPr>
            </control>
          </mc:Choice>
        </mc:AlternateContent>
        <mc:AlternateContent xmlns:mc="http://schemas.openxmlformats.org/markup-compatibility/2006">
          <mc:Choice Requires="x14">
            <control shapeId="6160" r:id="rId25" name="Check Box 16">
              <controlPr defaultSize="0" autoFill="0" autoLine="0" autoPict="0">
                <anchor moveWithCells="1">
                  <from>
                    <xdr:col>9</xdr:col>
                    <xdr:colOff>1356360</xdr:colOff>
                    <xdr:row>88</xdr:row>
                    <xdr:rowOff>99060</xdr:rowOff>
                  </from>
                  <to>
                    <xdr:col>10</xdr:col>
                    <xdr:colOff>533400</xdr:colOff>
                    <xdr:row>88</xdr:row>
                    <xdr:rowOff>350520</xdr:rowOff>
                  </to>
                </anchor>
              </controlPr>
            </control>
          </mc:Choice>
        </mc:AlternateContent>
        <mc:AlternateContent xmlns:mc="http://schemas.openxmlformats.org/markup-compatibility/2006">
          <mc:Choice Requires="x14">
            <control shapeId="6161" r:id="rId26" name="Check Box 17">
              <controlPr defaultSize="0" autoFill="0" autoLine="0" autoPict="0">
                <anchor moveWithCells="1">
                  <from>
                    <xdr:col>7</xdr:col>
                    <xdr:colOff>121920</xdr:colOff>
                    <xdr:row>138</xdr:row>
                    <xdr:rowOff>160020</xdr:rowOff>
                  </from>
                  <to>
                    <xdr:col>7</xdr:col>
                    <xdr:colOff>998220</xdr:colOff>
                    <xdr:row>139</xdr:row>
                    <xdr:rowOff>76200</xdr:rowOff>
                  </to>
                </anchor>
              </controlPr>
            </control>
          </mc:Choice>
        </mc:AlternateContent>
        <mc:AlternateContent xmlns:mc="http://schemas.openxmlformats.org/markup-compatibility/2006">
          <mc:Choice Requires="x14">
            <control shapeId="6162" r:id="rId27" name="Check Box 18">
              <controlPr defaultSize="0" autoFill="0" autoLine="0" autoPict="0">
                <anchor moveWithCells="1">
                  <from>
                    <xdr:col>7</xdr:col>
                    <xdr:colOff>121920</xdr:colOff>
                    <xdr:row>139</xdr:row>
                    <xdr:rowOff>228600</xdr:rowOff>
                  </from>
                  <to>
                    <xdr:col>7</xdr:col>
                    <xdr:colOff>1036320</xdr:colOff>
                    <xdr:row>140</xdr:row>
                    <xdr:rowOff>121920</xdr:rowOff>
                  </to>
                </anchor>
              </controlPr>
            </control>
          </mc:Choice>
        </mc:AlternateContent>
        <mc:AlternateContent xmlns:mc="http://schemas.openxmlformats.org/markup-compatibility/2006">
          <mc:Choice Requires="x14">
            <control shapeId="6163" r:id="rId28" name="Check Box 19">
              <controlPr defaultSize="0" autoFill="0" autoLine="0" autoPict="0">
                <anchor moveWithCells="1">
                  <from>
                    <xdr:col>13</xdr:col>
                    <xdr:colOff>304800</xdr:colOff>
                    <xdr:row>163</xdr:row>
                    <xdr:rowOff>83820</xdr:rowOff>
                  </from>
                  <to>
                    <xdr:col>13</xdr:col>
                    <xdr:colOff>708660</xdr:colOff>
                    <xdr:row>163</xdr:row>
                    <xdr:rowOff>365760</xdr:rowOff>
                  </to>
                </anchor>
              </controlPr>
            </control>
          </mc:Choice>
        </mc:AlternateContent>
        <mc:AlternateContent xmlns:mc="http://schemas.openxmlformats.org/markup-compatibility/2006">
          <mc:Choice Requires="x14">
            <control shapeId="6164" r:id="rId29" name="Check Box 20">
              <controlPr defaultSize="0" autoFill="0" autoLine="0" autoPict="0">
                <anchor moveWithCells="1">
                  <from>
                    <xdr:col>13</xdr:col>
                    <xdr:colOff>304800</xdr:colOff>
                    <xdr:row>205</xdr:row>
                    <xdr:rowOff>83820</xdr:rowOff>
                  </from>
                  <to>
                    <xdr:col>13</xdr:col>
                    <xdr:colOff>632460</xdr:colOff>
                    <xdr:row>205</xdr:row>
                    <xdr:rowOff>312420</xdr:rowOff>
                  </to>
                </anchor>
              </controlPr>
            </control>
          </mc:Choice>
        </mc:AlternateContent>
        <mc:AlternateContent xmlns:mc="http://schemas.openxmlformats.org/markup-compatibility/2006">
          <mc:Choice Requires="x14">
            <control shapeId="6165" r:id="rId30" name="Check Box 21">
              <controlPr defaultSize="0" autoFill="0" autoLine="0" autoPict="0">
                <anchor moveWithCells="1">
                  <from>
                    <xdr:col>13</xdr:col>
                    <xdr:colOff>304800</xdr:colOff>
                    <xdr:row>246</xdr:row>
                    <xdr:rowOff>68580</xdr:rowOff>
                  </from>
                  <to>
                    <xdr:col>13</xdr:col>
                    <xdr:colOff>708660</xdr:colOff>
                    <xdr:row>246</xdr:row>
                    <xdr:rowOff>327660</xdr:rowOff>
                  </to>
                </anchor>
              </controlPr>
            </control>
          </mc:Choice>
        </mc:AlternateContent>
        <mc:AlternateContent xmlns:mc="http://schemas.openxmlformats.org/markup-compatibility/2006">
          <mc:Choice Requires="x14">
            <control shapeId="6166" r:id="rId31" name="Check Box 22">
              <controlPr defaultSize="0" autoFill="0" autoLine="0" autoPict="0">
                <anchor moveWithCells="1">
                  <from>
                    <xdr:col>13</xdr:col>
                    <xdr:colOff>304800</xdr:colOff>
                    <xdr:row>285</xdr:row>
                    <xdr:rowOff>60960</xdr:rowOff>
                  </from>
                  <to>
                    <xdr:col>13</xdr:col>
                    <xdr:colOff>822960</xdr:colOff>
                    <xdr:row>285</xdr:row>
                    <xdr:rowOff>312420</xdr:rowOff>
                  </to>
                </anchor>
              </controlPr>
            </control>
          </mc:Choice>
        </mc:AlternateContent>
        <mc:AlternateContent xmlns:mc="http://schemas.openxmlformats.org/markup-compatibility/2006">
          <mc:Choice Requires="x14">
            <control shapeId="6167" r:id="rId32" name="Check Box 23">
              <controlPr defaultSize="0" autoFill="0" autoLine="0" autoPict="0">
                <anchor moveWithCells="1">
                  <from>
                    <xdr:col>13</xdr:col>
                    <xdr:colOff>304800</xdr:colOff>
                    <xdr:row>164</xdr:row>
                    <xdr:rowOff>30480</xdr:rowOff>
                  </from>
                  <to>
                    <xdr:col>13</xdr:col>
                    <xdr:colOff>861060</xdr:colOff>
                    <xdr:row>164</xdr:row>
                    <xdr:rowOff>289560</xdr:rowOff>
                  </to>
                </anchor>
              </controlPr>
            </control>
          </mc:Choice>
        </mc:AlternateContent>
        <mc:AlternateContent xmlns:mc="http://schemas.openxmlformats.org/markup-compatibility/2006">
          <mc:Choice Requires="x14">
            <control shapeId="6168" r:id="rId33" name="Check Box 24">
              <controlPr defaultSize="0" autoFill="0" autoLine="0" autoPict="0">
                <anchor moveWithCells="1">
                  <from>
                    <xdr:col>13</xdr:col>
                    <xdr:colOff>304800</xdr:colOff>
                    <xdr:row>206</xdr:row>
                    <xdr:rowOff>45720</xdr:rowOff>
                  </from>
                  <to>
                    <xdr:col>13</xdr:col>
                    <xdr:colOff>1074420</xdr:colOff>
                    <xdr:row>207</xdr:row>
                    <xdr:rowOff>45720</xdr:rowOff>
                  </to>
                </anchor>
              </controlPr>
            </control>
          </mc:Choice>
        </mc:AlternateContent>
        <mc:AlternateContent xmlns:mc="http://schemas.openxmlformats.org/markup-compatibility/2006">
          <mc:Choice Requires="x14">
            <control shapeId="6169" r:id="rId34" name="Check Box 25">
              <controlPr defaultSize="0" autoFill="0" autoLine="0" autoPict="0">
                <anchor moveWithCells="1">
                  <from>
                    <xdr:col>13</xdr:col>
                    <xdr:colOff>304800</xdr:colOff>
                    <xdr:row>247</xdr:row>
                    <xdr:rowOff>45720</xdr:rowOff>
                  </from>
                  <to>
                    <xdr:col>13</xdr:col>
                    <xdr:colOff>784860</xdr:colOff>
                    <xdr:row>247</xdr:row>
                    <xdr:rowOff>327660</xdr:rowOff>
                  </to>
                </anchor>
              </controlPr>
            </control>
          </mc:Choice>
        </mc:AlternateContent>
        <mc:AlternateContent xmlns:mc="http://schemas.openxmlformats.org/markup-compatibility/2006">
          <mc:Choice Requires="x14">
            <control shapeId="6170" r:id="rId35" name="Check Box 26">
              <controlPr defaultSize="0" autoFill="0" autoLine="0" autoPict="0">
                <anchor moveWithCells="1">
                  <from>
                    <xdr:col>13</xdr:col>
                    <xdr:colOff>304800</xdr:colOff>
                    <xdr:row>286</xdr:row>
                    <xdr:rowOff>68580</xdr:rowOff>
                  </from>
                  <to>
                    <xdr:col>13</xdr:col>
                    <xdr:colOff>670560</xdr:colOff>
                    <xdr:row>286</xdr:row>
                    <xdr:rowOff>289560</xdr:rowOff>
                  </to>
                </anchor>
              </controlPr>
            </control>
          </mc:Choice>
        </mc:AlternateContent>
        <mc:AlternateContent xmlns:mc="http://schemas.openxmlformats.org/markup-compatibility/2006">
          <mc:Choice Requires="x14">
            <control shapeId="6171" r:id="rId36" name="Check Box 27">
              <controlPr defaultSize="0" autoFill="0" autoLine="0" autoPict="0">
                <anchor moveWithCells="1">
                  <from>
                    <xdr:col>2</xdr:col>
                    <xdr:colOff>944880</xdr:colOff>
                    <xdr:row>169</xdr:row>
                    <xdr:rowOff>22860</xdr:rowOff>
                  </from>
                  <to>
                    <xdr:col>3</xdr:col>
                    <xdr:colOff>830580</xdr:colOff>
                    <xdr:row>169</xdr:row>
                    <xdr:rowOff>297180</xdr:rowOff>
                  </to>
                </anchor>
              </controlPr>
            </control>
          </mc:Choice>
        </mc:AlternateContent>
        <mc:AlternateContent xmlns:mc="http://schemas.openxmlformats.org/markup-compatibility/2006">
          <mc:Choice Requires="x14">
            <control shapeId="6172" r:id="rId37" name="Check Box 28">
              <controlPr defaultSize="0" autoFill="0" autoLine="0" autoPict="0">
                <anchor moveWithCells="1">
                  <from>
                    <xdr:col>5</xdr:col>
                    <xdr:colOff>45720</xdr:colOff>
                    <xdr:row>169</xdr:row>
                    <xdr:rowOff>45720</xdr:rowOff>
                  </from>
                  <to>
                    <xdr:col>5</xdr:col>
                    <xdr:colOff>960120</xdr:colOff>
                    <xdr:row>169</xdr:row>
                    <xdr:rowOff>266700</xdr:rowOff>
                  </to>
                </anchor>
              </controlPr>
            </control>
          </mc:Choice>
        </mc:AlternateContent>
        <mc:AlternateContent xmlns:mc="http://schemas.openxmlformats.org/markup-compatibility/2006">
          <mc:Choice Requires="x14">
            <control shapeId="6173" r:id="rId38" name="Check Box 29">
              <controlPr defaultSize="0" autoFill="0" autoLine="0" autoPict="0">
                <anchor moveWithCells="1">
                  <from>
                    <xdr:col>2</xdr:col>
                    <xdr:colOff>952500</xdr:colOff>
                    <xdr:row>211</xdr:row>
                    <xdr:rowOff>45720</xdr:rowOff>
                  </from>
                  <to>
                    <xdr:col>3</xdr:col>
                    <xdr:colOff>99060</xdr:colOff>
                    <xdr:row>211</xdr:row>
                    <xdr:rowOff>274320</xdr:rowOff>
                  </to>
                </anchor>
              </controlPr>
            </control>
          </mc:Choice>
        </mc:AlternateContent>
        <mc:AlternateContent xmlns:mc="http://schemas.openxmlformats.org/markup-compatibility/2006">
          <mc:Choice Requires="x14">
            <control shapeId="6174" r:id="rId39" name="Check Box 30">
              <controlPr defaultSize="0" autoFill="0" autoLine="0" autoPict="0">
                <anchor moveWithCells="1">
                  <from>
                    <xdr:col>5</xdr:col>
                    <xdr:colOff>76200</xdr:colOff>
                    <xdr:row>211</xdr:row>
                    <xdr:rowOff>22860</xdr:rowOff>
                  </from>
                  <to>
                    <xdr:col>5</xdr:col>
                    <xdr:colOff>647700</xdr:colOff>
                    <xdr:row>211</xdr:row>
                    <xdr:rowOff>236220</xdr:rowOff>
                  </to>
                </anchor>
              </controlPr>
            </control>
          </mc:Choice>
        </mc:AlternateContent>
        <mc:AlternateContent xmlns:mc="http://schemas.openxmlformats.org/markup-compatibility/2006">
          <mc:Choice Requires="x14">
            <control shapeId="6175" r:id="rId40" name="Check Box 31">
              <controlPr defaultSize="0" autoFill="0" autoLine="0" autoPict="0">
                <anchor moveWithCells="1">
                  <from>
                    <xdr:col>2</xdr:col>
                    <xdr:colOff>960120</xdr:colOff>
                    <xdr:row>252</xdr:row>
                    <xdr:rowOff>38100</xdr:rowOff>
                  </from>
                  <to>
                    <xdr:col>3</xdr:col>
                    <xdr:colOff>274320</xdr:colOff>
                    <xdr:row>252</xdr:row>
                    <xdr:rowOff>274320</xdr:rowOff>
                  </to>
                </anchor>
              </controlPr>
            </control>
          </mc:Choice>
        </mc:AlternateContent>
        <mc:AlternateContent xmlns:mc="http://schemas.openxmlformats.org/markup-compatibility/2006">
          <mc:Choice Requires="x14">
            <control shapeId="6176" r:id="rId41" name="Check Box 32">
              <controlPr defaultSize="0" autoFill="0" autoLine="0" autoPict="0">
                <anchor moveWithCells="1">
                  <from>
                    <xdr:col>4</xdr:col>
                    <xdr:colOff>762000</xdr:colOff>
                    <xdr:row>252</xdr:row>
                    <xdr:rowOff>68580</xdr:rowOff>
                  </from>
                  <to>
                    <xdr:col>5</xdr:col>
                    <xdr:colOff>579120</xdr:colOff>
                    <xdr:row>252</xdr:row>
                    <xdr:rowOff>289560</xdr:rowOff>
                  </to>
                </anchor>
              </controlPr>
            </control>
          </mc:Choice>
        </mc:AlternateContent>
        <mc:AlternateContent xmlns:mc="http://schemas.openxmlformats.org/markup-compatibility/2006">
          <mc:Choice Requires="x14">
            <control shapeId="6177" r:id="rId42" name="Check Box 33">
              <controlPr defaultSize="0" autoFill="0" autoLine="0" autoPict="0">
                <anchor moveWithCells="1">
                  <from>
                    <xdr:col>2</xdr:col>
                    <xdr:colOff>792480</xdr:colOff>
                    <xdr:row>291</xdr:row>
                    <xdr:rowOff>60960</xdr:rowOff>
                  </from>
                  <to>
                    <xdr:col>3</xdr:col>
                    <xdr:colOff>220980</xdr:colOff>
                    <xdr:row>291</xdr:row>
                    <xdr:rowOff>274320</xdr:rowOff>
                  </to>
                </anchor>
              </controlPr>
            </control>
          </mc:Choice>
        </mc:AlternateContent>
        <mc:AlternateContent xmlns:mc="http://schemas.openxmlformats.org/markup-compatibility/2006">
          <mc:Choice Requires="x14">
            <control shapeId="6178" r:id="rId43" name="Check Box 34">
              <controlPr defaultSize="0" autoFill="0" autoLine="0" autoPict="0">
                <anchor moveWithCells="1">
                  <from>
                    <xdr:col>4</xdr:col>
                    <xdr:colOff>861060</xdr:colOff>
                    <xdr:row>291</xdr:row>
                    <xdr:rowOff>0</xdr:rowOff>
                  </from>
                  <to>
                    <xdr:col>5</xdr:col>
                    <xdr:colOff>487680</xdr:colOff>
                    <xdr:row>292</xdr:row>
                    <xdr:rowOff>60960</xdr:rowOff>
                  </to>
                </anchor>
              </controlPr>
            </control>
          </mc:Choice>
        </mc:AlternateContent>
        <mc:AlternateContent xmlns:mc="http://schemas.openxmlformats.org/markup-compatibility/2006">
          <mc:Choice Requires="x14">
            <control shapeId="6179" r:id="rId44" name="Check Box 35">
              <controlPr defaultSize="0" autoFill="0" autoLine="0" autoPict="0">
                <anchor moveWithCells="1">
                  <from>
                    <xdr:col>13</xdr:col>
                    <xdr:colOff>304800</xdr:colOff>
                    <xdr:row>248</xdr:row>
                    <xdr:rowOff>99060</xdr:rowOff>
                  </from>
                  <to>
                    <xdr:col>13</xdr:col>
                    <xdr:colOff>1089660</xdr:colOff>
                    <xdr:row>248</xdr:row>
                    <xdr:rowOff>274320</xdr:rowOff>
                  </to>
                </anchor>
              </controlPr>
            </control>
          </mc:Choice>
        </mc:AlternateContent>
        <mc:AlternateContent xmlns:mc="http://schemas.openxmlformats.org/markup-compatibility/2006">
          <mc:Choice Requires="x14">
            <control shapeId="6180" r:id="rId45" name="Check Box 36">
              <controlPr defaultSize="0" autoFill="0" autoLine="0" autoPict="0">
                <anchor moveWithCells="1">
                  <from>
                    <xdr:col>13</xdr:col>
                    <xdr:colOff>304800</xdr:colOff>
                    <xdr:row>207</xdr:row>
                    <xdr:rowOff>99060</xdr:rowOff>
                  </from>
                  <to>
                    <xdr:col>13</xdr:col>
                    <xdr:colOff>1089660</xdr:colOff>
                    <xdr:row>207</xdr:row>
                    <xdr:rowOff>274320</xdr:rowOff>
                  </to>
                </anchor>
              </controlPr>
            </control>
          </mc:Choice>
        </mc:AlternateContent>
        <mc:AlternateContent xmlns:mc="http://schemas.openxmlformats.org/markup-compatibility/2006">
          <mc:Choice Requires="x14">
            <control shapeId="6181" r:id="rId46" name="Check Box 37">
              <controlPr defaultSize="0" autoFill="0" autoLine="0" autoPict="0">
                <anchor moveWithCells="1">
                  <from>
                    <xdr:col>13</xdr:col>
                    <xdr:colOff>304800</xdr:colOff>
                    <xdr:row>165</xdr:row>
                    <xdr:rowOff>99060</xdr:rowOff>
                  </from>
                  <to>
                    <xdr:col>13</xdr:col>
                    <xdr:colOff>1089660</xdr:colOff>
                    <xdr:row>165</xdr:row>
                    <xdr:rowOff>274320</xdr:rowOff>
                  </to>
                </anchor>
              </controlPr>
            </control>
          </mc:Choice>
        </mc:AlternateContent>
        <mc:AlternateContent xmlns:mc="http://schemas.openxmlformats.org/markup-compatibility/2006">
          <mc:Choice Requires="x14">
            <control shapeId="6182" r:id="rId47" name="Check Box 38">
              <controlPr defaultSize="0" autoFill="0" autoLine="0" autoPict="0">
                <anchor moveWithCells="1">
                  <from>
                    <xdr:col>13</xdr:col>
                    <xdr:colOff>304800</xdr:colOff>
                    <xdr:row>287</xdr:row>
                    <xdr:rowOff>99060</xdr:rowOff>
                  </from>
                  <to>
                    <xdr:col>13</xdr:col>
                    <xdr:colOff>1089660</xdr:colOff>
                    <xdr:row>287</xdr:row>
                    <xdr:rowOff>274320</xdr:rowOff>
                  </to>
                </anchor>
              </controlPr>
            </control>
          </mc:Choice>
        </mc:AlternateContent>
        <mc:AlternateContent xmlns:mc="http://schemas.openxmlformats.org/markup-compatibility/2006">
          <mc:Choice Requires="x14">
            <control shapeId="6183" r:id="rId48" name="Check Box 39">
              <controlPr defaultSize="0" autoFill="0" autoLine="0" autoPict="0">
                <anchor moveWithCells="1">
                  <from>
                    <xdr:col>9</xdr:col>
                    <xdr:colOff>632460</xdr:colOff>
                    <xdr:row>176</xdr:row>
                    <xdr:rowOff>106680</xdr:rowOff>
                  </from>
                  <to>
                    <xdr:col>9</xdr:col>
                    <xdr:colOff>1211580</xdr:colOff>
                    <xdr:row>177</xdr:row>
                    <xdr:rowOff>213360</xdr:rowOff>
                  </to>
                </anchor>
              </controlPr>
            </control>
          </mc:Choice>
        </mc:AlternateContent>
        <mc:AlternateContent xmlns:mc="http://schemas.openxmlformats.org/markup-compatibility/2006">
          <mc:Choice Requires="x14">
            <control shapeId="6184" r:id="rId49" name="Check Box 40">
              <controlPr defaultSize="0" autoFill="0" autoLine="0" autoPict="0">
                <anchor moveWithCells="1">
                  <from>
                    <xdr:col>9</xdr:col>
                    <xdr:colOff>632460</xdr:colOff>
                    <xdr:row>184</xdr:row>
                    <xdr:rowOff>106680</xdr:rowOff>
                  </from>
                  <to>
                    <xdr:col>9</xdr:col>
                    <xdr:colOff>1211580</xdr:colOff>
                    <xdr:row>185</xdr:row>
                    <xdr:rowOff>213360</xdr:rowOff>
                  </to>
                </anchor>
              </controlPr>
            </control>
          </mc:Choice>
        </mc:AlternateContent>
        <mc:AlternateContent xmlns:mc="http://schemas.openxmlformats.org/markup-compatibility/2006">
          <mc:Choice Requires="x14">
            <control shapeId="6185" r:id="rId50" name="Check Box 41">
              <controlPr defaultSize="0" autoFill="0" autoLine="0" autoPict="0">
                <anchor moveWithCells="1">
                  <from>
                    <xdr:col>9</xdr:col>
                    <xdr:colOff>632460</xdr:colOff>
                    <xdr:row>218</xdr:row>
                    <xdr:rowOff>106680</xdr:rowOff>
                  </from>
                  <to>
                    <xdr:col>9</xdr:col>
                    <xdr:colOff>1211580</xdr:colOff>
                    <xdr:row>219</xdr:row>
                    <xdr:rowOff>213360</xdr:rowOff>
                  </to>
                </anchor>
              </controlPr>
            </control>
          </mc:Choice>
        </mc:AlternateContent>
        <mc:AlternateContent xmlns:mc="http://schemas.openxmlformats.org/markup-compatibility/2006">
          <mc:Choice Requires="x14">
            <control shapeId="6186" r:id="rId51" name="Check Box 42">
              <controlPr defaultSize="0" autoFill="0" autoLine="0" autoPict="0">
                <anchor moveWithCells="1">
                  <from>
                    <xdr:col>9</xdr:col>
                    <xdr:colOff>632460</xdr:colOff>
                    <xdr:row>226</xdr:row>
                    <xdr:rowOff>106680</xdr:rowOff>
                  </from>
                  <to>
                    <xdr:col>9</xdr:col>
                    <xdr:colOff>1211580</xdr:colOff>
                    <xdr:row>227</xdr:row>
                    <xdr:rowOff>213360</xdr:rowOff>
                  </to>
                </anchor>
              </controlPr>
            </control>
          </mc:Choice>
        </mc:AlternateContent>
        <mc:AlternateContent xmlns:mc="http://schemas.openxmlformats.org/markup-compatibility/2006">
          <mc:Choice Requires="x14">
            <control shapeId="6187" r:id="rId52" name="Check Box 43">
              <controlPr defaultSize="0" autoFill="0" autoLine="0" autoPict="0">
                <anchor moveWithCells="1">
                  <from>
                    <xdr:col>9</xdr:col>
                    <xdr:colOff>632460</xdr:colOff>
                    <xdr:row>259</xdr:row>
                    <xdr:rowOff>106680</xdr:rowOff>
                  </from>
                  <to>
                    <xdr:col>9</xdr:col>
                    <xdr:colOff>1211580</xdr:colOff>
                    <xdr:row>260</xdr:row>
                    <xdr:rowOff>213360</xdr:rowOff>
                  </to>
                </anchor>
              </controlPr>
            </control>
          </mc:Choice>
        </mc:AlternateContent>
        <mc:AlternateContent xmlns:mc="http://schemas.openxmlformats.org/markup-compatibility/2006">
          <mc:Choice Requires="x14">
            <control shapeId="6188" r:id="rId53" name="Check Box 44">
              <controlPr defaultSize="0" autoFill="0" autoLine="0" autoPict="0">
                <anchor moveWithCells="1">
                  <from>
                    <xdr:col>9</xdr:col>
                    <xdr:colOff>632460</xdr:colOff>
                    <xdr:row>267</xdr:row>
                    <xdr:rowOff>106680</xdr:rowOff>
                  </from>
                  <to>
                    <xdr:col>9</xdr:col>
                    <xdr:colOff>1211580</xdr:colOff>
                    <xdr:row>268</xdr:row>
                    <xdr:rowOff>213360</xdr:rowOff>
                  </to>
                </anchor>
              </controlPr>
            </control>
          </mc:Choice>
        </mc:AlternateContent>
        <mc:AlternateContent xmlns:mc="http://schemas.openxmlformats.org/markup-compatibility/2006">
          <mc:Choice Requires="x14">
            <control shapeId="6189" r:id="rId54" name="Check Box 45">
              <controlPr defaultSize="0" autoFill="0" autoLine="0" autoPict="0">
                <anchor moveWithCells="1">
                  <from>
                    <xdr:col>9</xdr:col>
                    <xdr:colOff>632460</xdr:colOff>
                    <xdr:row>298</xdr:row>
                    <xdr:rowOff>106680</xdr:rowOff>
                  </from>
                  <to>
                    <xdr:col>9</xdr:col>
                    <xdr:colOff>1211580</xdr:colOff>
                    <xdr:row>299</xdr:row>
                    <xdr:rowOff>213360</xdr:rowOff>
                  </to>
                </anchor>
              </controlPr>
            </control>
          </mc:Choice>
        </mc:AlternateContent>
        <mc:AlternateContent xmlns:mc="http://schemas.openxmlformats.org/markup-compatibility/2006">
          <mc:Choice Requires="x14">
            <control shapeId="6190" r:id="rId55" name="Check Box 46">
              <controlPr defaultSize="0" autoFill="0" autoLine="0" autoPict="0">
                <anchor moveWithCells="1">
                  <from>
                    <xdr:col>9</xdr:col>
                    <xdr:colOff>632460</xdr:colOff>
                    <xdr:row>306</xdr:row>
                    <xdr:rowOff>106680</xdr:rowOff>
                  </from>
                  <to>
                    <xdr:col>9</xdr:col>
                    <xdr:colOff>1211580</xdr:colOff>
                    <xdr:row>307</xdr:row>
                    <xdr:rowOff>213360</xdr:rowOff>
                  </to>
                </anchor>
              </controlPr>
            </control>
          </mc:Choice>
        </mc:AlternateContent>
        <mc:AlternateContent xmlns:mc="http://schemas.openxmlformats.org/markup-compatibility/2006">
          <mc:Choice Requires="x14">
            <control shapeId="6191" r:id="rId56" name="Check Box 47">
              <controlPr defaultSize="0" autoFill="0" autoLine="0" autoPict="0">
                <anchor moveWithCells="1">
                  <from>
                    <xdr:col>6</xdr:col>
                    <xdr:colOff>403860</xdr:colOff>
                    <xdr:row>329</xdr:row>
                    <xdr:rowOff>76200</xdr:rowOff>
                  </from>
                  <to>
                    <xdr:col>6</xdr:col>
                    <xdr:colOff>1036320</xdr:colOff>
                    <xdr:row>329</xdr:row>
                    <xdr:rowOff>350520</xdr:rowOff>
                  </to>
                </anchor>
              </controlPr>
            </control>
          </mc:Choice>
        </mc:AlternateContent>
        <mc:AlternateContent xmlns:mc="http://schemas.openxmlformats.org/markup-compatibility/2006">
          <mc:Choice Requires="x14">
            <control shapeId="6192" r:id="rId57" name="Check Box 48">
              <controlPr defaultSize="0" autoFill="0" autoLine="0" autoPict="0">
                <anchor moveWithCells="1">
                  <from>
                    <xdr:col>6</xdr:col>
                    <xdr:colOff>403860</xdr:colOff>
                    <xdr:row>344</xdr:row>
                    <xdr:rowOff>76200</xdr:rowOff>
                  </from>
                  <to>
                    <xdr:col>6</xdr:col>
                    <xdr:colOff>1036320</xdr:colOff>
                    <xdr:row>344</xdr:row>
                    <xdr:rowOff>350520</xdr:rowOff>
                  </to>
                </anchor>
              </controlPr>
            </control>
          </mc:Choice>
        </mc:AlternateContent>
        <mc:AlternateContent xmlns:mc="http://schemas.openxmlformats.org/markup-compatibility/2006">
          <mc:Choice Requires="x14">
            <control shapeId="6193" r:id="rId58" name="Check Box 49">
              <controlPr defaultSize="0" autoFill="0" autoLine="0" autoPict="0">
                <anchor moveWithCells="1">
                  <from>
                    <xdr:col>6</xdr:col>
                    <xdr:colOff>403860</xdr:colOff>
                    <xdr:row>359</xdr:row>
                    <xdr:rowOff>76200</xdr:rowOff>
                  </from>
                  <to>
                    <xdr:col>6</xdr:col>
                    <xdr:colOff>1036320</xdr:colOff>
                    <xdr:row>359</xdr:row>
                    <xdr:rowOff>350520</xdr:rowOff>
                  </to>
                </anchor>
              </controlPr>
            </control>
          </mc:Choice>
        </mc:AlternateContent>
        <mc:AlternateContent xmlns:mc="http://schemas.openxmlformats.org/markup-compatibility/2006">
          <mc:Choice Requires="x14">
            <control shapeId="6194" r:id="rId59" name="Check Box 50">
              <controlPr defaultSize="0" autoFill="0" autoLine="0" autoPict="0">
                <anchor moveWithCells="1">
                  <from>
                    <xdr:col>6</xdr:col>
                    <xdr:colOff>403860</xdr:colOff>
                    <xdr:row>374</xdr:row>
                    <xdr:rowOff>76200</xdr:rowOff>
                  </from>
                  <to>
                    <xdr:col>6</xdr:col>
                    <xdr:colOff>1036320</xdr:colOff>
                    <xdr:row>374</xdr:row>
                    <xdr:rowOff>350520</xdr:rowOff>
                  </to>
                </anchor>
              </controlPr>
            </control>
          </mc:Choice>
        </mc:AlternateContent>
        <mc:AlternateContent xmlns:mc="http://schemas.openxmlformats.org/markup-compatibility/2006">
          <mc:Choice Requires="x14">
            <control shapeId="6195" r:id="rId60" name="Check Box 51">
              <controlPr defaultSize="0" autoFill="0" autoLine="0" autoPict="0">
                <anchor moveWithCells="1">
                  <from>
                    <xdr:col>7</xdr:col>
                    <xdr:colOff>121920</xdr:colOff>
                    <xdr:row>137</xdr:row>
                    <xdr:rowOff>198120</xdr:rowOff>
                  </from>
                  <to>
                    <xdr:col>7</xdr:col>
                    <xdr:colOff>746760</xdr:colOff>
                    <xdr:row>138</xdr:row>
                    <xdr:rowOff>60960</xdr:rowOff>
                  </to>
                </anchor>
              </controlPr>
            </control>
          </mc:Choice>
        </mc:AlternateContent>
        <mc:AlternateContent xmlns:mc="http://schemas.openxmlformats.org/markup-compatibility/2006">
          <mc:Choice Requires="x14">
            <control shapeId="6196" r:id="rId61" name="Check Box 52">
              <controlPr defaultSize="0" autoFill="0" autoLine="0" autoPict="0">
                <anchor moveWithCells="1">
                  <from>
                    <xdr:col>8</xdr:col>
                    <xdr:colOff>518160</xdr:colOff>
                    <xdr:row>170</xdr:row>
                    <xdr:rowOff>83820</xdr:rowOff>
                  </from>
                  <to>
                    <xdr:col>9</xdr:col>
                    <xdr:colOff>388620</xdr:colOff>
                    <xdr:row>171</xdr:row>
                    <xdr:rowOff>60960</xdr:rowOff>
                  </to>
                </anchor>
              </controlPr>
            </control>
          </mc:Choice>
        </mc:AlternateContent>
        <mc:AlternateContent xmlns:mc="http://schemas.openxmlformats.org/markup-compatibility/2006">
          <mc:Choice Requires="x14">
            <control shapeId="6197" r:id="rId62" name="Check Box 53">
              <controlPr defaultSize="0" autoFill="0" autoLine="0" autoPict="0">
                <anchor moveWithCells="1">
                  <from>
                    <xdr:col>8</xdr:col>
                    <xdr:colOff>518160</xdr:colOff>
                    <xdr:row>171</xdr:row>
                    <xdr:rowOff>137160</xdr:rowOff>
                  </from>
                  <to>
                    <xdr:col>9</xdr:col>
                    <xdr:colOff>678180</xdr:colOff>
                    <xdr:row>172</xdr:row>
                    <xdr:rowOff>198120</xdr:rowOff>
                  </to>
                </anchor>
              </controlPr>
            </control>
          </mc:Choice>
        </mc:AlternateContent>
        <mc:AlternateContent xmlns:mc="http://schemas.openxmlformats.org/markup-compatibility/2006">
          <mc:Choice Requires="x14">
            <control shapeId="6198" r:id="rId63" name="Check Box 54">
              <controlPr defaultSize="0" autoFill="0" autoLine="0" autoPict="0">
                <anchor moveWithCells="1">
                  <from>
                    <xdr:col>8</xdr:col>
                    <xdr:colOff>518160</xdr:colOff>
                    <xdr:row>212</xdr:row>
                    <xdr:rowOff>83820</xdr:rowOff>
                  </from>
                  <to>
                    <xdr:col>9</xdr:col>
                    <xdr:colOff>388620</xdr:colOff>
                    <xdr:row>213</xdr:row>
                    <xdr:rowOff>60960</xdr:rowOff>
                  </to>
                </anchor>
              </controlPr>
            </control>
          </mc:Choice>
        </mc:AlternateContent>
        <mc:AlternateContent xmlns:mc="http://schemas.openxmlformats.org/markup-compatibility/2006">
          <mc:Choice Requires="x14">
            <control shapeId="6199" r:id="rId64" name="Check Box 55">
              <controlPr defaultSize="0" autoFill="0" autoLine="0" autoPict="0">
                <anchor moveWithCells="1">
                  <from>
                    <xdr:col>8</xdr:col>
                    <xdr:colOff>518160</xdr:colOff>
                    <xdr:row>213</xdr:row>
                    <xdr:rowOff>137160</xdr:rowOff>
                  </from>
                  <to>
                    <xdr:col>9</xdr:col>
                    <xdr:colOff>678180</xdr:colOff>
                    <xdr:row>214</xdr:row>
                    <xdr:rowOff>198120</xdr:rowOff>
                  </to>
                </anchor>
              </controlPr>
            </control>
          </mc:Choice>
        </mc:AlternateContent>
        <mc:AlternateContent xmlns:mc="http://schemas.openxmlformats.org/markup-compatibility/2006">
          <mc:Choice Requires="x14">
            <control shapeId="6200" r:id="rId65" name="Check Box 56">
              <controlPr defaultSize="0" autoFill="0" autoLine="0" autoPict="0">
                <anchor moveWithCells="1">
                  <from>
                    <xdr:col>8</xdr:col>
                    <xdr:colOff>518160</xdr:colOff>
                    <xdr:row>253</xdr:row>
                    <xdr:rowOff>83820</xdr:rowOff>
                  </from>
                  <to>
                    <xdr:col>9</xdr:col>
                    <xdr:colOff>388620</xdr:colOff>
                    <xdr:row>254</xdr:row>
                    <xdr:rowOff>60960</xdr:rowOff>
                  </to>
                </anchor>
              </controlPr>
            </control>
          </mc:Choice>
        </mc:AlternateContent>
        <mc:AlternateContent xmlns:mc="http://schemas.openxmlformats.org/markup-compatibility/2006">
          <mc:Choice Requires="x14">
            <control shapeId="6201" r:id="rId66" name="Check Box 57">
              <controlPr defaultSize="0" autoFill="0" autoLine="0" autoPict="0">
                <anchor moveWithCells="1">
                  <from>
                    <xdr:col>8</xdr:col>
                    <xdr:colOff>518160</xdr:colOff>
                    <xdr:row>254</xdr:row>
                    <xdr:rowOff>137160</xdr:rowOff>
                  </from>
                  <to>
                    <xdr:col>9</xdr:col>
                    <xdr:colOff>678180</xdr:colOff>
                    <xdr:row>255</xdr:row>
                    <xdr:rowOff>198120</xdr:rowOff>
                  </to>
                </anchor>
              </controlPr>
            </control>
          </mc:Choice>
        </mc:AlternateContent>
        <mc:AlternateContent xmlns:mc="http://schemas.openxmlformats.org/markup-compatibility/2006">
          <mc:Choice Requires="x14">
            <control shapeId="6202" r:id="rId67" name="Check Box 58">
              <controlPr defaultSize="0" autoFill="0" autoLine="0" autoPict="0">
                <anchor moveWithCells="1">
                  <from>
                    <xdr:col>8</xdr:col>
                    <xdr:colOff>518160</xdr:colOff>
                    <xdr:row>292</xdr:row>
                    <xdr:rowOff>83820</xdr:rowOff>
                  </from>
                  <to>
                    <xdr:col>9</xdr:col>
                    <xdr:colOff>388620</xdr:colOff>
                    <xdr:row>293</xdr:row>
                    <xdr:rowOff>60960</xdr:rowOff>
                  </to>
                </anchor>
              </controlPr>
            </control>
          </mc:Choice>
        </mc:AlternateContent>
        <mc:AlternateContent xmlns:mc="http://schemas.openxmlformats.org/markup-compatibility/2006">
          <mc:Choice Requires="x14">
            <control shapeId="6203" r:id="rId68" name="Check Box 59">
              <controlPr defaultSize="0" autoFill="0" autoLine="0" autoPict="0">
                <anchor moveWithCells="1">
                  <from>
                    <xdr:col>8</xdr:col>
                    <xdr:colOff>518160</xdr:colOff>
                    <xdr:row>293</xdr:row>
                    <xdr:rowOff>137160</xdr:rowOff>
                  </from>
                  <to>
                    <xdr:col>9</xdr:col>
                    <xdr:colOff>678180</xdr:colOff>
                    <xdr:row>294</xdr:row>
                    <xdr:rowOff>198120</xdr:rowOff>
                  </to>
                </anchor>
              </controlPr>
            </control>
          </mc:Choice>
        </mc:AlternateContent>
        <mc:AlternateContent xmlns:mc="http://schemas.openxmlformats.org/markup-compatibility/2006">
          <mc:Choice Requires="x14">
            <control shapeId="6204" r:id="rId69" name="Check Box 60">
              <controlPr defaultSize="0" autoFill="0" autoLine="0" autoPict="0">
                <anchor moveWithCells="1">
                  <from>
                    <xdr:col>7</xdr:col>
                    <xdr:colOff>1181100</xdr:colOff>
                    <xdr:row>169</xdr:row>
                    <xdr:rowOff>30480</xdr:rowOff>
                  </from>
                  <to>
                    <xdr:col>8</xdr:col>
                    <xdr:colOff>746760</xdr:colOff>
                    <xdr:row>169</xdr:row>
                    <xdr:rowOff>259080</xdr:rowOff>
                  </to>
                </anchor>
              </controlPr>
            </control>
          </mc:Choice>
        </mc:AlternateContent>
        <mc:AlternateContent xmlns:mc="http://schemas.openxmlformats.org/markup-compatibility/2006">
          <mc:Choice Requires="x14">
            <control shapeId="6205" r:id="rId70" name="Check Box 61">
              <controlPr defaultSize="0" autoFill="0" autoLine="0" autoPict="0">
                <anchor moveWithCells="1">
                  <from>
                    <xdr:col>7</xdr:col>
                    <xdr:colOff>1165860</xdr:colOff>
                    <xdr:row>211</xdr:row>
                    <xdr:rowOff>38100</xdr:rowOff>
                  </from>
                  <to>
                    <xdr:col>8</xdr:col>
                    <xdr:colOff>723900</xdr:colOff>
                    <xdr:row>211</xdr:row>
                    <xdr:rowOff>266700</xdr:rowOff>
                  </to>
                </anchor>
              </controlPr>
            </control>
          </mc:Choice>
        </mc:AlternateContent>
        <mc:AlternateContent xmlns:mc="http://schemas.openxmlformats.org/markup-compatibility/2006">
          <mc:Choice Requires="x14">
            <control shapeId="6206" r:id="rId71" name="Check Box 62">
              <controlPr defaultSize="0" autoFill="0" autoLine="0" autoPict="0">
                <anchor moveWithCells="1">
                  <from>
                    <xdr:col>7</xdr:col>
                    <xdr:colOff>693420</xdr:colOff>
                    <xdr:row>252</xdr:row>
                    <xdr:rowOff>60960</xdr:rowOff>
                  </from>
                  <to>
                    <xdr:col>8</xdr:col>
                    <xdr:colOff>259080</xdr:colOff>
                    <xdr:row>252</xdr:row>
                    <xdr:rowOff>289560</xdr:rowOff>
                  </to>
                </anchor>
              </controlPr>
            </control>
          </mc:Choice>
        </mc:AlternateContent>
        <mc:AlternateContent xmlns:mc="http://schemas.openxmlformats.org/markup-compatibility/2006">
          <mc:Choice Requires="x14">
            <control shapeId="6207" r:id="rId72" name="Check Box 63">
              <controlPr defaultSize="0" autoFill="0" autoLine="0" autoPict="0">
                <anchor moveWithCells="1">
                  <from>
                    <xdr:col>7</xdr:col>
                    <xdr:colOff>693420</xdr:colOff>
                    <xdr:row>291</xdr:row>
                    <xdr:rowOff>60960</xdr:rowOff>
                  </from>
                  <to>
                    <xdr:col>8</xdr:col>
                    <xdr:colOff>259080</xdr:colOff>
                    <xdr:row>291</xdr:row>
                    <xdr:rowOff>289560</xdr:rowOff>
                  </to>
                </anchor>
              </controlPr>
            </control>
          </mc:Choice>
        </mc:AlternateContent>
        <mc:AlternateContent xmlns:mc="http://schemas.openxmlformats.org/markup-compatibility/2006">
          <mc:Choice Requires="x14">
            <control shapeId="6208" r:id="rId73" name="Check Box 64">
              <controlPr defaultSize="0" autoFill="0" autoLine="0" autoPict="0">
                <anchor moveWithCells="1">
                  <from>
                    <xdr:col>1</xdr:col>
                    <xdr:colOff>83820</xdr:colOff>
                    <xdr:row>506</xdr:row>
                    <xdr:rowOff>106680</xdr:rowOff>
                  </from>
                  <to>
                    <xdr:col>1</xdr:col>
                    <xdr:colOff>868680</xdr:colOff>
                    <xdr:row>506</xdr:row>
                    <xdr:rowOff>381000</xdr:rowOff>
                  </to>
                </anchor>
              </controlPr>
            </control>
          </mc:Choice>
        </mc:AlternateContent>
        <mc:AlternateContent xmlns:mc="http://schemas.openxmlformats.org/markup-compatibility/2006">
          <mc:Choice Requires="x14">
            <control shapeId="6209" r:id="rId74" name="Check Box 65">
              <controlPr defaultSize="0" autoFill="0" autoLine="0" autoPict="0">
                <anchor moveWithCells="1">
                  <from>
                    <xdr:col>1</xdr:col>
                    <xdr:colOff>723900</xdr:colOff>
                    <xdr:row>506</xdr:row>
                    <xdr:rowOff>99060</xdr:rowOff>
                  </from>
                  <to>
                    <xdr:col>2</xdr:col>
                    <xdr:colOff>304800</xdr:colOff>
                    <xdr:row>506</xdr:row>
                    <xdr:rowOff>381000</xdr:rowOff>
                  </to>
                </anchor>
              </controlPr>
            </control>
          </mc:Choice>
        </mc:AlternateContent>
        <mc:AlternateContent xmlns:mc="http://schemas.openxmlformats.org/markup-compatibility/2006">
          <mc:Choice Requires="x14">
            <control shapeId="6210" r:id="rId75" name="Check Box 66">
              <controlPr defaultSize="0" autoFill="0" autoLine="0" autoPict="0">
                <anchor moveWithCells="1">
                  <from>
                    <xdr:col>2</xdr:col>
                    <xdr:colOff>327660</xdr:colOff>
                    <xdr:row>506</xdr:row>
                    <xdr:rowOff>60960</xdr:rowOff>
                  </from>
                  <to>
                    <xdr:col>2</xdr:col>
                    <xdr:colOff>1036320</xdr:colOff>
                    <xdr:row>506</xdr:row>
                    <xdr:rowOff>411480</xdr:rowOff>
                  </to>
                </anchor>
              </controlPr>
            </control>
          </mc:Choice>
        </mc:AlternateContent>
        <mc:AlternateContent xmlns:mc="http://schemas.openxmlformats.org/markup-compatibility/2006">
          <mc:Choice Requires="x14">
            <control shapeId="6211" r:id="rId76" name="Check Box 67">
              <controlPr defaultSize="0" autoFill="0" autoLine="0" autoPict="0">
                <anchor moveWithCells="1">
                  <from>
                    <xdr:col>8</xdr:col>
                    <xdr:colOff>83820</xdr:colOff>
                    <xdr:row>506</xdr:row>
                    <xdr:rowOff>106680</xdr:rowOff>
                  </from>
                  <to>
                    <xdr:col>8</xdr:col>
                    <xdr:colOff>868680</xdr:colOff>
                    <xdr:row>506</xdr:row>
                    <xdr:rowOff>381000</xdr:rowOff>
                  </to>
                </anchor>
              </controlPr>
            </control>
          </mc:Choice>
        </mc:AlternateContent>
        <mc:AlternateContent xmlns:mc="http://schemas.openxmlformats.org/markup-compatibility/2006">
          <mc:Choice Requires="x14">
            <control shapeId="6212" r:id="rId77" name="Check Box 68">
              <controlPr defaultSize="0" autoFill="0" autoLine="0" autoPict="0">
                <anchor moveWithCells="1">
                  <from>
                    <xdr:col>8</xdr:col>
                    <xdr:colOff>723900</xdr:colOff>
                    <xdr:row>506</xdr:row>
                    <xdr:rowOff>99060</xdr:rowOff>
                  </from>
                  <to>
                    <xdr:col>9</xdr:col>
                    <xdr:colOff>487680</xdr:colOff>
                    <xdr:row>506</xdr:row>
                    <xdr:rowOff>381000</xdr:rowOff>
                  </to>
                </anchor>
              </controlPr>
            </control>
          </mc:Choice>
        </mc:AlternateContent>
        <mc:AlternateContent xmlns:mc="http://schemas.openxmlformats.org/markup-compatibility/2006">
          <mc:Choice Requires="x14">
            <control shapeId="6213" r:id="rId78" name="Check Box 69">
              <controlPr defaultSize="0" autoFill="0" autoLine="0" autoPict="0">
                <anchor moveWithCells="1">
                  <from>
                    <xdr:col>9</xdr:col>
                    <xdr:colOff>327660</xdr:colOff>
                    <xdr:row>506</xdr:row>
                    <xdr:rowOff>60960</xdr:rowOff>
                  </from>
                  <to>
                    <xdr:col>9</xdr:col>
                    <xdr:colOff>1036320</xdr:colOff>
                    <xdr:row>506</xdr:row>
                    <xdr:rowOff>411480</xdr:rowOff>
                  </to>
                </anchor>
              </controlPr>
            </control>
          </mc:Choice>
        </mc:AlternateContent>
        <mc:AlternateContent xmlns:mc="http://schemas.openxmlformats.org/markup-compatibility/2006">
          <mc:Choice Requires="x14">
            <control shapeId="6214" r:id="rId79" name="Check Box 70">
              <controlPr defaultSize="0" autoFill="0" autoLine="0" autoPict="0">
                <anchor moveWithCells="1">
                  <from>
                    <xdr:col>1</xdr:col>
                    <xdr:colOff>83820</xdr:colOff>
                    <xdr:row>511</xdr:row>
                    <xdr:rowOff>106680</xdr:rowOff>
                  </from>
                  <to>
                    <xdr:col>1</xdr:col>
                    <xdr:colOff>868680</xdr:colOff>
                    <xdr:row>511</xdr:row>
                    <xdr:rowOff>381000</xdr:rowOff>
                  </to>
                </anchor>
              </controlPr>
            </control>
          </mc:Choice>
        </mc:AlternateContent>
        <mc:AlternateContent xmlns:mc="http://schemas.openxmlformats.org/markup-compatibility/2006">
          <mc:Choice Requires="x14">
            <control shapeId="6215" r:id="rId80" name="Check Box 71">
              <controlPr defaultSize="0" autoFill="0" autoLine="0" autoPict="0">
                <anchor moveWithCells="1">
                  <from>
                    <xdr:col>1</xdr:col>
                    <xdr:colOff>723900</xdr:colOff>
                    <xdr:row>511</xdr:row>
                    <xdr:rowOff>99060</xdr:rowOff>
                  </from>
                  <to>
                    <xdr:col>2</xdr:col>
                    <xdr:colOff>304800</xdr:colOff>
                    <xdr:row>511</xdr:row>
                    <xdr:rowOff>381000</xdr:rowOff>
                  </to>
                </anchor>
              </controlPr>
            </control>
          </mc:Choice>
        </mc:AlternateContent>
        <mc:AlternateContent xmlns:mc="http://schemas.openxmlformats.org/markup-compatibility/2006">
          <mc:Choice Requires="x14">
            <control shapeId="6216" r:id="rId81" name="Check Box 72">
              <controlPr defaultSize="0" autoFill="0" autoLine="0" autoPict="0">
                <anchor moveWithCells="1">
                  <from>
                    <xdr:col>2</xdr:col>
                    <xdr:colOff>327660</xdr:colOff>
                    <xdr:row>511</xdr:row>
                    <xdr:rowOff>60960</xdr:rowOff>
                  </from>
                  <to>
                    <xdr:col>2</xdr:col>
                    <xdr:colOff>1036320</xdr:colOff>
                    <xdr:row>511</xdr:row>
                    <xdr:rowOff>411480</xdr:rowOff>
                  </to>
                </anchor>
              </controlPr>
            </control>
          </mc:Choice>
        </mc:AlternateContent>
        <mc:AlternateContent xmlns:mc="http://schemas.openxmlformats.org/markup-compatibility/2006">
          <mc:Choice Requires="x14">
            <control shapeId="6217" r:id="rId82" name="Check Box 73">
              <controlPr defaultSize="0" autoFill="0" autoLine="0" autoPict="0">
                <anchor moveWithCells="1">
                  <from>
                    <xdr:col>8</xdr:col>
                    <xdr:colOff>83820</xdr:colOff>
                    <xdr:row>511</xdr:row>
                    <xdr:rowOff>106680</xdr:rowOff>
                  </from>
                  <to>
                    <xdr:col>8</xdr:col>
                    <xdr:colOff>868680</xdr:colOff>
                    <xdr:row>511</xdr:row>
                    <xdr:rowOff>381000</xdr:rowOff>
                  </to>
                </anchor>
              </controlPr>
            </control>
          </mc:Choice>
        </mc:AlternateContent>
        <mc:AlternateContent xmlns:mc="http://schemas.openxmlformats.org/markup-compatibility/2006">
          <mc:Choice Requires="x14">
            <control shapeId="6218" r:id="rId83" name="Check Box 74">
              <controlPr defaultSize="0" autoFill="0" autoLine="0" autoPict="0">
                <anchor moveWithCells="1">
                  <from>
                    <xdr:col>8</xdr:col>
                    <xdr:colOff>723900</xdr:colOff>
                    <xdr:row>511</xdr:row>
                    <xdr:rowOff>99060</xdr:rowOff>
                  </from>
                  <to>
                    <xdr:col>9</xdr:col>
                    <xdr:colOff>487680</xdr:colOff>
                    <xdr:row>511</xdr:row>
                    <xdr:rowOff>381000</xdr:rowOff>
                  </to>
                </anchor>
              </controlPr>
            </control>
          </mc:Choice>
        </mc:AlternateContent>
        <mc:AlternateContent xmlns:mc="http://schemas.openxmlformats.org/markup-compatibility/2006">
          <mc:Choice Requires="x14">
            <control shapeId="6219" r:id="rId84" name="Check Box 75">
              <controlPr defaultSize="0" autoFill="0" autoLine="0" autoPict="0">
                <anchor moveWithCells="1">
                  <from>
                    <xdr:col>9</xdr:col>
                    <xdr:colOff>327660</xdr:colOff>
                    <xdr:row>511</xdr:row>
                    <xdr:rowOff>60960</xdr:rowOff>
                  </from>
                  <to>
                    <xdr:col>9</xdr:col>
                    <xdr:colOff>1036320</xdr:colOff>
                    <xdr:row>511</xdr:row>
                    <xdr:rowOff>411480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O640"/>
  <sheetViews>
    <sheetView showGridLines="0" zoomScale="80" zoomScaleNormal="80" zoomScaleSheetLayoutView="90" zoomScalePageLayoutView="80" workbookViewId="0">
      <selection activeCell="E14" sqref="E14"/>
    </sheetView>
  </sheetViews>
  <sheetFormatPr defaultRowHeight="14.4" x14ac:dyDescent="0.3"/>
  <cols>
    <col min="1" max="1" width="19.109375" customWidth="1"/>
    <col min="2" max="14" width="18.109375" customWidth="1"/>
  </cols>
  <sheetData>
    <row r="1" spans="1:14" ht="3.75" customHeight="1" thickTop="1" thickBot="1" x14ac:dyDescent="0.35">
      <c r="A1" s="1442"/>
      <c r="B1" s="1443"/>
      <c r="C1" s="1443"/>
      <c r="D1" s="1443"/>
      <c r="E1" s="1443"/>
      <c r="F1" s="1443"/>
      <c r="G1" s="1443"/>
      <c r="H1" s="1443"/>
      <c r="I1" s="1443"/>
      <c r="J1" s="1443"/>
      <c r="K1" s="1443"/>
      <c r="L1" s="1443"/>
      <c r="M1" s="1443"/>
      <c r="N1" s="1444"/>
    </row>
    <row r="2" spans="1:14" s="41" customFormat="1" ht="32.4" customHeight="1" thickTop="1" thickBot="1" x14ac:dyDescent="0.4">
      <c r="A2" s="1982" t="s">
        <v>258</v>
      </c>
      <c r="B2" s="1983"/>
      <c r="C2" s="1983"/>
      <c r="D2" s="1983"/>
      <c r="E2" s="1983"/>
      <c r="F2" s="1983"/>
      <c r="G2" s="1983"/>
      <c r="H2" s="1983"/>
      <c r="I2" s="1983"/>
      <c r="J2" s="1983"/>
      <c r="K2" s="1983"/>
      <c r="L2" s="1983"/>
      <c r="M2" s="1983"/>
      <c r="N2" s="1984"/>
    </row>
    <row r="3" spans="1:14" ht="31.8" thickBot="1" x14ac:dyDescent="0.35">
      <c r="A3" s="377" t="s">
        <v>259</v>
      </c>
      <c r="B3" s="378" t="s">
        <v>813</v>
      </c>
      <c r="C3" s="378" t="s">
        <v>814</v>
      </c>
      <c r="D3" s="379" t="s">
        <v>815</v>
      </c>
      <c r="E3" s="1343" t="s">
        <v>260</v>
      </c>
      <c r="F3" s="1343"/>
      <c r="G3" s="1343" t="s">
        <v>261</v>
      </c>
      <c r="H3" s="1343"/>
      <c r="I3" s="1343" t="s">
        <v>262</v>
      </c>
      <c r="J3" s="1343"/>
      <c r="K3" s="1371" t="s">
        <v>228</v>
      </c>
      <c r="L3" s="1371"/>
      <c r="M3" s="1912" t="s">
        <v>370</v>
      </c>
      <c r="N3" s="1914"/>
    </row>
    <row r="4" spans="1:14" x14ac:dyDescent="0.3">
      <c r="A4" s="1999"/>
      <c r="B4" s="2001"/>
      <c r="C4" s="1991"/>
      <c r="D4" s="1991"/>
      <c r="E4" s="1991"/>
      <c r="F4" s="1991"/>
      <c r="G4" s="1991"/>
      <c r="H4" s="1991"/>
      <c r="I4" s="1991"/>
      <c r="J4" s="1991"/>
      <c r="K4" s="1439"/>
      <c r="L4" s="1993"/>
      <c r="M4" s="974"/>
      <c r="N4" s="1348"/>
    </row>
    <row r="5" spans="1:14" ht="15" thickBot="1" x14ac:dyDescent="0.35">
      <c r="A5" s="2000"/>
      <c r="B5" s="2002"/>
      <c r="C5" s="1992"/>
      <c r="D5" s="1992"/>
      <c r="E5" s="1992"/>
      <c r="F5" s="1992"/>
      <c r="G5" s="1992"/>
      <c r="H5" s="1992"/>
      <c r="I5" s="1992"/>
      <c r="J5" s="1992"/>
      <c r="K5" s="1994"/>
      <c r="L5" s="1995"/>
      <c r="M5" s="975"/>
      <c r="N5" s="1349"/>
    </row>
    <row r="6" spans="1:14" ht="32.4" customHeight="1" thickBot="1" x14ac:dyDescent="0.35">
      <c r="A6" s="1996" t="s">
        <v>263</v>
      </c>
      <c r="B6" s="1997"/>
      <c r="C6" s="1997"/>
      <c r="D6" s="1997"/>
      <c r="E6" s="1997"/>
      <c r="F6" s="1997"/>
      <c r="G6" s="1997"/>
      <c r="H6" s="1997"/>
      <c r="I6" s="1997"/>
      <c r="J6" s="1997"/>
      <c r="K6" s="1997"/>
      <c r="L6" s="1997"/>
      <c r="M6" s="1997"/>
      <c r="N6" s="1998"/>
    </row>
    <row r="7" spans="1:14" ht="30" customHeight="1" thickBot="1" x14ac:dyDescent="0.35">
      <c r="A7" s="1938" t="s">
        <v>264</v>
      </c>
      <c r="B7" s="1939"/>
      <c r="C7" s="1939"/>
      <c r="D7" s="1939"/>
      <c r="E7" s="1939"/>
      <c r="F7" s="1939"/>
      <c r="G7" s="1939"/>
      <c r="H7" s="1939"/>
      <c r="I7" s="1939"/>
      <c r="J7" s="1939"/>
      <c r="K7" s="1939"/>
      <c r="L7" s="1939"/>
      <c r="M7" s="1939"/>
      <c r="N7" s="1940"/>
    </row>
    <row r="8" spans="1:14" ht="45" customHeight="1" thickBot="1" x14ac:dyDescent="0.35">
      <c r="A8" s="493" t="s">
        <v>35</v>
      </c>
      <c r="B8" s="494" t="s">
        <v>24</v>
      </c>
      <c r="C8" s="494" t="s">
        <v>265</v>
      </c>
      <c r="D8" s="114" t="s">
        <v>266</v>
      </c>
      <c r="E8" s="114" t="s">
        <v>267</v>
      </c>
      <c r="F8" s="114" t="s">
        <v>83</v>
      </c>
      <c r="G8" s="114" t="s">
        <v>268</v>
      </c>
      <c r="H8" s="495" t="s">
        <v>269</v>
      </c>
      <c r="I8" s="114" t="s">
        <v>88</v>
      </c>
      <c r="J8" s="114" t="s">
        <v>804</v>
      </c>
      <c r="K8" s="114" t="s">
        <v>805</v>
      </c>
      <c r="L8" s="114" t="s">
        <v>397</v>
      </c>
      <c r="M8" s="1948" t="s">
        <v>396</v>
      </c>
      <c r="N8" s="1950"/>
    </row>
    <row r="9" spans="1:14" ht="32.4" customHeight="1" x14ac:dyDescent="0.3">
      <c r="A9" s="500"/>
      <c r="B9" s="454"/>
      <c r="C9" s="454"/>
      <c r="D9" s="1976"/>
      <c r="E9" s="454"/>
      <c r="F9" s="454"/>
      <c r="G9" s="454"/>
      <c r="H9" s="454"/>
      <c r="I9" s="496"/>
      <c r="J9" s="496"/>
      <c r="K9" s="496"/>
      <c r="L9" s="496"/>
      <c r="M9" s="1985"/>
      <c r="N9" s="1986"/>
    </row>
    <row r="10" spans="1:14" ht="27.6" customHeight="1" x14ac:dyDescent="0.3">
      <c r="A10" s="501"/>
      <c r="B10" s="457"/>
      <c r="C10" s="457"/>
      <c r="D10" s="1977"/>
      <c r="E10" s="457"/>
      <c r="F10" s="457"/>
      <c r="G10" s="457"/>
      <c r="H10" s="457"/>
      <c r="I10" s="497"/>
      <c r="J10" s="497"/>
      <c r="K10" s="497"/>
      <c r="L10" s="497"/>
      <c r="M10" s="1987"/>
      <c r="N10" s="1988"/>
    </row>
    <row r="11" spans="1:14" ht="27.6" customHeight="1" x14ac:dyDescent="0.3">
      <c r="A11" s="501"/>
      <c r="B11" s="457"/>
      <c r="C11" s="457"/>
      <c r="D11" s="1977"/>
      <c r="E11" s="457"/>
      <c r="F11" s="457"/>
      <c r="G11" s="457"/>
      <c r="H11" s="457"/>
      <c r="I11" s="497"/>
      <c r="J11" s="497"/>
      <c r="K11" s="497"/>
      <c r="L11" s="497"/>
      <c r="M11" s="1987"/>
      <c r="N11" s="1988"/>
    </row>
    <row r="12" spans="1:14" ht="26.4" customHeight="1" thickBot="1" x14ac:dyDescent="0.35">
      <c r="A12" s="502"/>
      <c r="B12" s="498"/>
      <c r="C12" s="498"/>
      <c r="D12" s="1978"/>
      <c r="E12" s="498"/>
      <c r="F12" s="498"/>
      <c r="G12" s="498"/>
      <c r="H12" s="498"/>
      <c r="I12" s="499"/>
      <c r="J12" s="499"/>
      <c r="K12" s="499"/>
      <c r="L12" s="499"/>
      <c r="M12" s="1989"/>
      <c r="N12" s="1990"/>
    </row>
    <row r="13" spans="1:14" ht="30" customHeight="1" thickBot="1" x14ac:dyDescent="0.35">
      <c r="A13" s="1045" t="s">
        <v>270</v>
      </c>
      <c r="B13" s="1939"/>
      <c r="C13" s="1939"/>
      <c r="D13" s="1939"/>
      <c r="E13" s="1939"/>
      <c r="F13" s="1939"/>
      <c r="G13" s="1939"/>
      <c r="H13" s="1939"/>
      <c r="I13" s="1939"/>
      <c r="J13" s="1939"/>
      <c r="K13" s="1939"/>
      <c r="L13" s="1939"/>
      <c r="M13" s="1939"/>
      <c r="N13" s="1902"/>
    </row>
    <row r="14" spans="1:14" ht="42" customHeight="1" thickBot="1" x14ac:dyDescent="0.35">
      <c r="A14" s="504" t="s">
        <v>35</v>
      </c>
      <c r="B14" s="494" t="s">
        <v>271</v>
      </c>
      <c r="C14" s="114" t="s">
        <v>272</v>
      </c>
      <c r="D14" s="494" t="s">
        <v>273</v>
      </c>
      <c r="E14" s="494" t="s">
        <v>83</v>
      </c>
      <c r="F14" s="114" t="s">
        <v>268</v>
      </c>
      <c r="G14" s="494" t="s">
        <v>88</v>
      </c>
      <c r="H14" s="1975" t="s">
        <v>274</v>
      </c>
      <c r="I14" s="1975"/>
      <c r="J14" s="1975"/>
      <c r="K14" s="114" t="s">
        <v>806</v>
      </c>
      <c r="L14" s="114" t="s">
        <v>807</v>
      </c>
      <c r="M14" s="494" t="s">
        <v>265</v>
      </c>
      <c r="N14" s="505" t="s">
        <v>275</v>
      </c>
    </row>
    <row r="15" spans="1:14" ht="28.95" customHeight="1" x14ac:dyDescent="0.3">
      <c r="A15" s="506"/>
      <c r="B15" s="454"/>
      <c r="C15" s="454"/>
      <c r="D15" s="454"/>
      <c r="E15" s="454"/>
      <c r="F15" s="454"/>
      <c r="G15" s="454"/>
      <c r="H15" s="1976"/>
      <c r="I15" s="1976"/>
      <c r="J15" s="1976"/>
      <c r="K15" s="454"/>
      <c r="L15" s="454"/>
      <c r="M15" s="509"/>
      <c r="N15" s="512"/>
    </row>
    <row r="16" spans="1:14" ht="30.6" customHeight="1" x14ac:dyDescent="0.3">
      <c r="A16" s="507"/>
      <c r="B16" s="457"/>
      <c r="C16" s="457"/>
      <c r="D16" s="457"/>
      <c r="E16" s="457"/>
      <c r="F16" s="457"/>
      <c r="G16" s="457"/>
      <c r="H16" s="1977"/>
      <c r="I16" s="1977"/>
      <c r="J16" s="1977"/>
      <c r="K16" s="457"/>
      <c r="L16" s="457"/>
      <c r="M16" s="510"/>
      <c r="N16" s="513"/>
    </row>
    <row r="17" spans="1:14" ht="28.95" customHeight="1" x14ac:dyDescent="0.3">
      <c r="A17" s="507"/>
      <c r="B17" s="457"/>
      <c r="C17" s="457"/>
      <c r="D17" s="457"/>
      <c r="E17" s="457"/>
      <c r="F17" s="457"/>
      <c r="G17" s="457"/>
      <c r="H17" s="1977"/>
      <c r="I17" s="1977"/>
      <c r="J17" s="1977"/>
      <c r="K17" s="457"/>
      <c r="L17" s="457"/>
      <c r="M17" s="510"/>
      <c r="N17" s="513"/>
    </row>
    <row r="18" spans="1:14" ht="28.95" customHeight="1" thickBot="1" x14ac:dyDescent="0.35">
      <c r="A18" s="508"/>
      <c r="B18" s="498"/>
      <c r="C18" s="498"/>
      <c r="D18" s="498"/>
      <c r="E18" s="498"/>
      <c r="F18" s="498"/>
      <c r="G18" s="498"/>
      <c r="H18" s="1978"/>
      <c r="I18" s="1978"/>
      <c r="J18" s="1978"/>
      <c r="K18" s="498"/>
      <c r="L18" s="498"/>
      <c r="M18" s="511"/>
      <c r="N18" s="514"/>
    </row>
    <row r="19" spans="1:14" ht="25.95" customHeight="1" thickBot="1" x14ac:dyDescent="0.35">
      <c r="A19" s="1979" t="s">
        <v>276</v>
      </c>
      <c r="B19" s="1980"/>
      <c r="C19" s="1980"/>
      <c r="D19" s="1980"/>
      <c r="E19" s="1980"/>
      <c r="F19" s="1980"/>
      <c r="G19" s="1980"/>
      <c r="H19" s="1980"/>
      <c r="I19" s="1980"/>
      <c r="J19" s="1980"/>
      <c r="K19" s="1980"/>
      <c r="L19" s="1980"/>
      <c r="M19" s="1980"/>
      <c r="N19" s="1981"/>
    </row>
    <row r="20" spans="1:14" ht="15.6" customHeight="1" x14ac:dyDescent="0.3">
      <c r="A20" s="1954"/>
      <c r="B20" s="1955"/>
      <c r="C20" s="1955"/>
      <c r="D20" s="1955"/>
      <c r="E20" s="1955"/>
      <c r="F20" s="1955"/>
      <c r="G20" s="1955"/>
      <c r="H20" s="1955"/>
      <c r="I20" s="1955"/>
      <c r="J20" s="1955"/>
      <c r="K20" s="1955"/>
      <c r="L20" s="1955"/>
      <c r="M20" s="1955"/>
      <c r="N20" s="1956"/>
    </row>
    <row r="21" spans="1:14" ht="15.6" customHeight="1" x14ac:dyDescent="0.3">
      <c r="A21" s="1957"/>
      <c r="B21" s="1958"/>
      <c r="C21" s="1958"/>
      <c r="D21" s="1958"/>
      <c r="E21" s="1958"/>
      <c r="F21" s="1958"/>
      <c r="G21" s="1958"/>
      <c r="H21" s="1958"/>
      <c r="I21" s="1958"/>
      <c r="J21" s="1958"/>
      <c r="K21" s="1958"/>
      <c r="L21" s="1958"/>
      <c r="M21" s="1958"/>
      <c r="N21" s="1959"/>
    </row>
    <row r="22" spans="1:14" ht="15.6" customHeight="1" x14ac:dyDescent="0.3">
      <c r="A22" s="1957"/>
      <c r="B22" s="1958"/>
      <c r="C22" s="1958"/>
      <c r="D22" s="1958"/>
      <c r="E22" s="1958"/>
      <c r="F22" s="1958"/>
      <c r="G22" s="1958"/>
      <c r="H22" s="1958"/>
      <c r="I22" s="1958"/>
      <c r="J22" s="1958"/>
      <c r="K22" s="1958"/>
      <c r="L22" s="1958"/>
      <c r="M22" s="1958"/>
      <c r="N22" s="1959"/>
    </row>
    <row r="23" spans="1:14" ht="15.6" customHeight="1" x14ac:dyDescent="0.3">
      <c r="A23" s="1957"/>
      <c r="B23" s="1958"/>
      <c r="C23" s="1958"/>
      <c r="D23" s="1958"/>
      <c r="E23" s="1958"/>
      <c r="F23" s="1958"/>
      <c r="G23" s="1958"/>
      <c r="H23" s="1958"/>
      <c r="I23" s="1958"/>
      <c r="J23" s="1958"/>
      <c r="K23" s="1958"/>
      <c r="L23" s="1958"/>
      <c r="M23" s="1958"/>
      <c r="N23" s="1959"/>
    </row>
    <row r="24" spans="1:14" ht="15.6" customHeight="1" x14ac:dyDescent="0.3">
      <c r="A24" s="1957"/>
      <c r="B24" s="1958"/>
      <c r="C24" s="1958"/>
      <c r="D24" s="1958"/>
      <c r="E24" s="1958"/>
      <c r="F24" s="1958"/>
      <c r="G24" s="1958"/>
      <c r="H24" s="1958"/>
      <c r="I24" s="1958"/>
      <c r="J24" s="1958"/>
      <c r="K24" s="1958"/>
      <c r="L24" s="1958"/>
      <c r="M24" s="1958"/>
      <c r="N24" s="1959"/>
    </row>
    <row r="25" spans="1:14" ht="15.6" customHeight="1" x14ac:dyDescent="0.3">
      <c r="A25" s="1957"/>
      <c r="B25" s="1958"/>
      <c r="C25" s="1958"/>
      <c r="D25" s="1958"/>
      <c r="E25" s="1958"/>
      <c r="F25" s="1958"/>
      <c r="G25" s="1958"/>
      <c r="H25" s="1958"/>
      <c r="I25" s="1958"/>
      <c r="J25" s="1958"/>
      <c r="K25" s="1958"/>
      <c r="L25" s="1958"/>
      <c r="M25" s="1958"/>
      <c r="N25" s="1959"/>
    </row>
    <row r="26" spans="1:14" ht="15.6" customHeight="1" x14ac:dyDescent="0.3">
      <c r="A26" s="1957"/>
      <c r="B26" s="1958"/>
      <c r="C26" s="1958"/>
      <c r="D26" s="1958"/>
      <c r="E26" s="1958"/>
      <c r="F26" s="1958"/>
      <c r="G26" s="1958"/>
      <c r="H26" s="1958"/>
      <c r="I26" s="1958"/>
      <c r="J26" s="1958"/>
      <c r="K26" s="1958"/>
      <c r="L26" s="1958"/>
      <c r="M26" s="1958"/>
      <c r="N26" s="1959"/>
    </row>
    <row r="27" spans="1:14" ht="15.6" customHeight="1" x14ac:dyDescent="0.3">
      <c r="A27" s="1957"/>
      <c r="B27" s="1958"/>
      <c r="C27" s="1958"/>
      <c r="D27" s="1958"/>
      <c r="E27" s="1958"/>
      <c r="F27" s="1958"/>
      <c r="G27" s="1958"/>
      <c r="H27" s="1958"/>
      <c r="I27" s="1958"/>
      <c r="J27" s="1958"/>
      <c r="K27" s="1958"/>
      <c r="L27" s="1958"/>
      <c r="M27" s="1958"/>
      <c r="N27" s="1959"/>
    </row>
    <row r="28" spans="1:14" ht="15.6" customHeight="1" x14ac:dyDescent="0.3">
      <c r="A28" s="1957"/>
      <c r="B28" s="1958"/>
      <c r="C28" s="1958"/>
      <c r="D28" s="1958"/>
      <c r="E28" s="1958"/>
      <c r="F28" s="1958"/>
      <c r="G28" s="1958"/>
      <c r="H28" s="1958"/>
      <c r="I28" s="1958"/>
      <c r="J28" s="1958"/>
      <c r="K28" s="1958"/>
      <c r="L28" s="1958"/>
      <c r="M28" s="1958"/>
      <c r="N28" s="1959"/>
    </row>
    <row r="29" spans="1:14" ht="14.4" customHeight="1" x14ac:dyDescent="0.3">
      <c r="A29" s="1957"/>
      <c r="B29" s="1958"/>
      <c r="C29" s="1958"/>
      <c r="D29" s="1958"/>
      <c r="E29" s="1958"/>
      <c r="F29" s="1958"/>
      <c r="G29" s="1958"/>
      <c r="H29" s="1958"/>
      <c r="I29" s="1958"/>
      <c r="J29" s="1958"/>
      <c r="K29" s="1958"/>
      <c r="L29" s="1958"/>
      <c r="M29" s="1958"/>
      <c r="N29" s="1959"/>
    </row>
    <row r="30" spans="1:14" ht="15.6" customHeight="1" x14ac:dyDescent="0.3">
      <c r="A30" s="1957"/>
      <c r="B30" s="1958"/>
      <c r="C30" s="1958"/>
      <c r="D30" s="1958"/>
      <c r="E30" s="1958"/>
      <c r="F30" s="1958"/>
      <c r="G30" s="1958"/>
      <c r="H30" s="1958"/>
      <c r="I30" s="1958"/>
      <c r="J30" s="1958"/>
      <c r="K30" s="1958"/>
      <c r="L30" s="1958"/>
      <c r="M30" s="1958"/>
      <c r="N30" s="1959"/>
    </row>
    <row r="31" spans="1:14" ht="15.6" customHeight="1" x14ac:dyDescent="0.3">
      <c r="A31" s="1957"/>
      <c r="B31" s="1958"/>
      <c r="C31" s="1958"/>
      <c r="D31" s="1958"/>
      <c r="E31" s="1958"/>
      <c r="F31" s="1958"/>
      <c r="G31" s="1958"/>
      <c r="H31" s="1958"/>
      <c r="I31" s="1958"/>
      <c r="J31" s="1958"/>
      <c r="K31" s="1958"/>
      <c r="L31" s="1958"/>
      <c r="M31" s="1958"/>
      <c r="N31" s="1959"/>
    </row>
    <row r="32" spans="1:14" ht="15.6" customHeight="1" x14ac:dyDescent="0.3">
      <c r="A32" s="1957"/>
      <c r="B32" s="1958"/>
      <c r="C32" s="1958"/>
      <c r="D32" s="1958"/>
      <c r="E32" s="1958"/>
      <c r="F32" s="1958"/>
      <c r="G32" s="1958"/>
      <c r="H32" s="1958"/>
      <c r="I32" s="1958"/>
      <c r="J32" s="1958"/>
      <c r="K32" s="1958"/>
      <c r="L32" s="1958"/>
      <c r="M32" s="1958"/>
      <c r="N32" s="1959"/>
    </row>
    <row r="33" spans="1:14" ht="15.6" customHeight="1" x14ac:dyDescent="0.3">
      <c r="A33" s="1957"/>
      <c r="B33" s="1958"/>
      <c r="C33" s="1958"/>
      <c r="D33" s="1958"/>
      <c r="E33" s="1958"/>
      <c r="F33" s="1958"/>
      <c r="G33" s="1958"/>
      <c r="H33" s="1958"/>
      <c r="I33" s="1958"/>
      <c r="J33" s="1958"/>
      <c r="K33" s="1958"/>
      <c r="L33" s="1958"/>
      <c r="M33" s="1958"/>
      <c r="N33" s="1959"/>
    </row>
    <row r="34" spans="1:14" ht="15.6" customHeight="1" x14ac:dyDescent="0.3">
      <c r="A34" s="1957"/>
      <c r="B34" s="1958"/>
      <c r="C34" s="1958"/>
      <c r="D34" s="1958"/>
      <c r="E34" s="1958"/>
      <c r="F34" s="1958"/>
      <c r="G34" s="1958"/>
      <c r="H34" s="1958"/>
      <c r="I34" s="1958"/>
      <c r="J34" s="1958"/>
      <c r="K34" s="1958"/>
      <c r="L34" s="1958"/>
      <c r="M34" s="1958"/>
      <c r="N34" s="1959"/>
    </row>
    <row r="35" spans="1:14" ht="15.6" customHeight="1" x14ac:dyDescent="0.3">
      <c r="A35" s="1957"/>
      <c r="B35" s="1958"/>
      <c r="C35" s="1958"/>
      <c r="D35" s="1958"/>
      <c r="E35" s="1958"/>
      <c r="F35" s="1958"/>
      <c r="G35" s="1958"/>
      <c r="H35" s="1958"/>
      <c r="I35" s="1958"/>
      <c r="J35" s="1958"/>
      <c r="K35" s="1958"/>
      <c r="L35" s="1958"/>
      <c r="M35" s="1958"/>
      <c r="N35" s="1959"/>
    </row>
    <row r="36" spans="1:14" ht="15.6" customHeight="1" x14ac:dyDescent="0.3">
      <c r="A36" s="1957"/>
      <c r="B36" s="1958"/>
      <c r="C36" s="1958"/>
      <c r="D36" s="1958"/>
      <c r="E36" s="1958"/>
      <c r="F36" s="1958"/>
      <c r="G36" s="1958"/>
      <c r="H36" s="1958"/>
      <c r="I36" s="1958"/>
      <c r="J36" s="1958"/>
      <c r="K36" s="1958"/>
      <c r="L36" s="1958"/>
      <c r="M36" s="1958"/>
      <c r="N36" s="1959"/>
    </row>
    <row r="37" spans="1:14" ht="15.6" customHeight="1" x14ac:dyDescent="0.3">
      <c r="A37" s="1957"/>
      <c r="B37" s="1958"/>
      <c r="C37" s="1958"/>
      <c r="D37" s="1958"/>
      <c r="E37" s="1958"/>
      <c r="F37" s="1958"/>
      <c r="G37" s="1958"/>
      <c r="H37" s="1958"/>
      <c r="I37" s="1958"/>
      <c r="J37" s="1958"/>
      <c r="K37" s="1958"/>
      <c r="L37" s="1958"/>
      <c r="M37" s="1958"/>
      <c r="N37" s="1959"/>
    </row>
    <row r="38" spans="1:14" ht="15.6" customHeight="1" x14ac:dyDescent="0.3">
      <c r="A38" s="1957"/>
      <c r="B38" s="1958"/>
      <c r="C38" s="1958"/>
      <c r="D38" s="1958"/>
      <c r="E38" s="1958"/>
      <c r="F38" s="1958"/>
      <c r="G38" s="1958"/>
      <c r="H38" s="1958"/>
      <c r="I38" s="1958"/>
      <c r="J38" s="1958"/>
      <c r="K38" s="1958"/>
      <c r="L38" s="1958"/>
      <c r="M38" s="1958"/>
      <c r="N38" s="1959"/>
    </row>
    <row r="39" spans="1:14" ht="15.6" customHeight="1" x14ac:dyDescent="0.3">
      <c r="A39" s="1957"/>
      <c r="B39" s="1958"/>
      <c r="C39" s="1958"/>
      <c r="D39" s="1958"/>
      <c r="E39" s="1958"/>
      <c r="F39" s="1958"/>
      <c r="G39" s="1958"/>
      <c r="H39" s="1958"/>
      <c r="I39" s="1958"/>
      <c r="J39" s="1958"/>
      <c r="K39" s="1958"/>
      <c r="L39" s="1958"/>
      <c r="M39" s="1958"/>
      <c r="N39" s="1959"/>
    </row>
    <row r="40" spans="1:14" x14ac:dyDescent="0.3">
      <c r="A40" s="1957"/>
      <c r="B40" s="1958"/>
      <c r="C40" s="1958"/>
      <c r="D40" s="1958"/>
      <c r="E40" s="1958"/>
      <c r="F40" s="1958"/>
      <c r="G40" s="1958"/>
      <c r="H40" s="1958"/>
      <c r="I40" s="1958"/>
      <c r="J40" s="1958"/>
      <c r="K40" s="1958"/>
      <c r="L40" s="1958"/>
      <c r="M40" s="1958"/>
      <c r="N40" s="1959"/>
    </row>
    <row r="41" spans="1:14" x14ac:dyDescent="0.3">
      <c r="A41" s="1957"/>
      <c r="B41" s="1958"/>
      <c r="C41" s="1958"/>
      <c r="D41" s="1958"/>
      <c r="E41" s="1958"/>
      <c r="F41" s="1958"/>
      <c r="G41" s="1958"/>
      <c r="H41" s="1958"/>
      <c r="I41" s="1958"/>
      <c r="J41" s="1958"/>
      <c r="K41" s="1958"/>
      <c r="L41" s="1958"/>
      <c r="M41" s="1958"/>
      <c r="N41" s="1959"/>
    </row>
    <row r="42" spans="1:14" x14ac:dyDescent="0.3">
      <c r="A42" s="1957"/>
      <c r="B42" s="1958"/>
      <c r="C42" s="1958"/>
      <c r="D42" s="1958"/>
      <c r="E42" s="1958"/>
      <c r="F42" s="1958"/>
      <c r="G42" s="1958"/>
      <c r="H42" s="1958"/>
      <c r="I42" s="1958"/>
      <c r="J42" s="1958"/>
      <c r="K42" s="1958"/>
      <c r="L42" s="1958"/>
      <c r="M42" s="1958"/>
      <c r="N42" s="1959"/>
    </row>
    <row r="43" spans="1:14" x14ac:dyDescent="0.3">
      <c r="A43" s="1957"/>
      <c r="B43" s="1958"/>
      <c r="C43" s="1958"/>
      <c r="D43" s="1958"/>
      <c r="E43" s="1958"/>
      <c r="F43" s="1958"/>
      <c r="G43" s="1958"/>
      <c r="H43" s="1958"/>
      <c r="I43" s="1958"/>
      <c r="J43" s="1958"/>
      <c r="K43" s="1958"/>
      <c r="L43" s="1958"/>
      <c r="M43" s="1958"/>
      <c r="N43" s="1959"/>
    </row>
    <row r="44" spans="1:14" ht="15" thickBot="1" x14ac:dyDescent="0.35">
      <c r="A44" s="1960"/>
      <c r="B44" s="1961"/>
      <c r="C44" s="1961"/>
      <c r="D44" s="1961"/>
      <c r="E44" s="1961"/>
      <c r="F44" s="1961"/>
      <c r="G44" s="1961"/>
      <c r="H44" s="1961"/>
      <c r="I44" s="1961"/>
      <c r="J44" s="1961"/>
      <c r="K44" s="1961"/>
      <c r="L44" s="1961"/>
      <c r="M44" s="1961"/>
      <c r="N44" s="1962"/>
    </row>
    <row r="45" spans="1:14" ht="3.6" customHeight="1" thickTop="1" thickBot="1" x14ac:dyDescent="0.35">
      <c r="A45" s="54"/>
      <c r="B45" s="54"/>
      <c r="C45" s="54"/>
      <c r="D45" s="54"/>
      <c r="E45" s="54"/>
      <c r="F45" s="54"/>
      <c r="G45" s="54"/>
      <c r="H45" s="54"/>
      <c r="I45" s="54"/>
      <c r="J45" s="54"/>
      <c r="K45" s="54"/>
      <c r="L45" s="54"/>
      <c r="M45" s="54"/>
      <c r="N45" s="54"/>
    </row>
    <row r="46" spans="1:14" ht="3.75" customHeight="1" thickTop="1" thickBot="1" x14ac:dyDescent="0.35">
      <c r="A46" s="1442"/>
      <c r="B46" s="1443"/>
      <c r="C46" s="1443"/>
      <c r="D46" s="1443"/>
      <c r="E46" s="1443"/>
      <c r="F46" s="1443"/>
      <c r="G46" s="1443"/>
      <c r="H46" s="1443"/>
      <c r="I46" s="1443"/>
      <c r="J46" s="1443"/>
      <c r="K46" s="1443"/>
      <c r="L46" s="1443"/>
      <c r="M46" s="1443"/>
      <c r="N46" s="1444"/>
    </row>
    <row r="47" spans="1:14" ht="3.75" customHeight="1" thickTop="1" thickBot="1" x14ac:dyDescent="0.35">
      <c r="A47" s="1442"/>
      <c r="B47" s="1443"/>
      <c r="C47" s="1443"/>
      <c r="D47" s="1443"/>
      <c r="E47" s="1443"/>
      <c r="F47" s="1443"/>
      <c r="G47" s="1443"/>
      <c r="H47" s="1443"/>
      <c r="I47" s="1443"/>
      <c r="J47" s="1443"/>
      <c r="K47" s="1443"/>
      <c r="L47" s="1443"/>
      <c r="M47" s="1443"/>
      <c r="N47" s="1444"/>
    </row>
    <row r="48" spans="1:14" ht="1.2" customHeight="1" thickTop="1" thickBot="1" x14ac:dyDescent="0.35">
      <c r="A48" s="42"/>
      <c r="B48" s="42"/>
      <c r="C48" s="42"/>
      <c r="D48" s="42"/>
      <c r="E48" s="42"/>
      <c r="F48" s="42"/>
      <c r="G48" s="42"/>
      <c r="H48" s="42"/>
      <c r="I48" s="42"/>
      <c r="J48" s="42"/>
      <c r="K48" s="42"/>
      <c r="L48" s="42"/>
      <c r="M48" s="42"/>
      <c r="N48" s="42"/>
    </row>
    <row r="49" spans="1:14" ht="15" thickTop="1" x14ac:dyDescent="0.3">
      <c r="A49" s="1963" t="s">
        <v>277</v>
      </c>
      <c r="B49" s="1964"/>
      <c r="C49" s="1964"/>
      <c r="D49" s="1964"/>
      <c r="E49" s="1964"/>
      <c r="F49" s="1964"/>
      <c r="G49" s="1964"/>
      <c r="H49" s="1964"/>
      <c r="I49" s="1964"/>
      <c r="J49" s="1964"/>
      <c r="K49" s="1964"/>
      <c r="L49" s="1964"/>
      <c r="M49" s="1964"/>
      <c r="N49" s="1965"/>
    </row>
    <row r="50" spans="1:14" ht="15" thickBot="1" x14ac:dyDescent="0.35">
      <c r="A50" s="1966"/>
      <c r="B50" s="1967"/>
      <c r="C50" s="1967"/>
      <c r="D50" s="1967"/>
      <c r="E50" s="1967"/>
      <c r="F50" s="1967"/>
      <c r="G50" s="1967"/>
      <c r="H50" s="1967"/>
      <c r="I50" s="1967"/>
      <c r="J50" s="1967"/>
      <c r="K50" s="1967"/>
      <c r="L50" s="1967"/>
      <c r="M50" s="1967"/>
      <c r="N50" s="1968"/>
    </row>
    <row r="51" spans="1:14" ht="28.2" thickBot="1" x14ac:dyDescent="0.35">
      <c r="A51" s="523" t="s">
        <v>30</v>
      </c>
      <c r="B51" s="518" t="s">
        <v>31</v>
      </c>
      <c r="C51" s="518" t="s">
        <v>32</v>
      </c>
      <c r="D51" s="518" t="s">
        <v>33</v>
      </c>
      <c r="E51" s="519" t="s">
        <v>278</v>
      </c>
      <c r="F51" s="519" t="s">
        <v>337</v>
      </c>
      <c r="G51" s="518" t="s">
        <v>34</v>
      </c>
      <c r="H51" s="518" t="s">
        <v>223</v>
      </c>
      <c r="I51" s="518" t="s">
        <v>224</v>
      </c>
      <c r="J51" s="518" t="s">
        <v>372</v>
      </c>
      <c r="K51" s="518" t="s">
        <v>26</v>
      </c>
      <c r="L51" s="518" t="s">
        <v>35</v>
      </c>
      <c r="M51" s="414" t="s">
        <v>28</v>
      </c>
      <c r="N51" s="521" t="s">
        <v>36</v>
      </c>
    </row>
    <row r="52" spans="1:14" ht="30" customHeight="1" thickBot="1" x14ac:dyDescent="0.35">
      <c r="A52" s="522"/>
      <c r="B52" s="403"/>
      <c r="C52" s="403"/>
      <c r="D52" s="64"/>
      <c r="E52" s="515"/>
      <c r="F52" s="515"/>
      <c r="G52" s="403"/>
      <c r="H52" s="516"/>
      <c r="I52" s="516"/>
      <c r="J52" s="517"/>
      <c r="K52" s="517"/>
      <c r="L52" s="516"/>
      <c r="M52" s="403"/>
      <c r="N52" s="520"/>
    </row>
    <row r="53" spans="1:14" ht="30" customHeight="1" thickBot="1" x14ac:dyDescent="0.35">
      <c r="A53" s="22"/>
      <c r="B53" s="262"/>
      <c r="C53" s="262"/>
      <c r="D53" s="262"/>
      <c r="E53" s="23"/>
      <c r="F53" s="23"/>
      <c r="G53" s="262"/>
      <c r="H53" s="262"/>
      <c r="I53" s="262"/>
      <c r="J53" s="287"/>
      <c r="K53" s="287"/>
      <c r="L53" s="262"/>
      <c r="M53" s="262"/>
      <c r="N53" s="288"/>
    </row>
    <row r="54" spans="1:14" ht="30" customHeight="1" thickBot="1" x14ac:dyDescent="0.35">
      <c r="A54" s="22"/>
      <c r="B54" s="262"/>
      <c r="C54" s="262"/>
      <c r="D54" s="262"/>
      <c r="E54" s="23"/>
      <c r="F54" s="23"/>
      <c r="G54" s="262"/>
      <c r="H54" s="262"/>
      <c r="I54" s="262"/>
      <c r="J54" s="287"/>
      <c r="K54" s="287"/>
      <c r="L54" s="262"/>
      <c r="M54" s="262"/>
      <c r="N54" s="288"/>
    </row>
    <row r="55" spans="1:14" ht="30" customHeight="1" thickBot="1" x14ac:dyDescent="0.35">
      <c r="A55" s="22"/>
      <c r="B55" s="262"/>
      <c r="C55" s="262"/>
      <c r="D55" s="262"/>
      <c r="E55" s="23"/>
      <c r="F55" s="23"/>
      <c r="G55" s="262"/>
      <c r="H55" s="262"/>
      <c r="I55" s="262"/>
      <c r="J55" s="287"/>
      <c r="K55" s="287"/>
      <c r="L55" s="262"/>
      <c r="M55" s="262"/>
      <c r="N55" s="288"/>
    </row>
    <row r="56" spans="1:14" ht="30" customHeight="1" thickBot="1" x14ac:dyDescent="0.35">
      <c r="A56" s="22"/>
      <c r="B56" s="262"/>
      <c r="C56" s="262"/>
      <c r="D56" s="262"/>
      <c r="E56" s="23"/>
      <c r="F56" s="23"/>
      <c r="G56" s="262"/>
      <c r="H56" s="262"/>
      <c r="I56" s="262"/>
      <c r="J56" s="287"/>
      <c r="K56" s="287"/>
      <c r="L56" s="262"/>
      <c r="M56" s="262"/>
      <c r="N56" s="288"/>
    </row>
    <row r="57" spans="1:14" ht="30" customHeight="1" thickBot="1" x14ac:dyDescent="0.35">
      <c r="A57" s="22"/>
      <c r="B57" s="262"/>
      <c r="C57" s="262"/>
      <c r="D57" s="262"/>
      <c r="E57" s="23"/>
      <c r="F57" s="23"/>
      <c r="G57" s="262"/>
      <c r="H57" s="262"/>
      <c r="I57" s="262"/>
      <c r="J57" s="287"/>
      <c r="K57" s="287"/>
      <c r="L57" s="262"/>
      <c r="M57" s="262"/>
      <c r="N57" s="288"/>
    </row>
    <row r="58" spans="1:14" ht="30" customHeight="1" thickBot="1" x14ac:dyDescent="0.35">
      <c r="A58" s="22"/>
      <c r="B58" s="262"/>
      <c r="C58" s="262"/>
      <c r="D58" s="262"/>
      <c r="E58" s="23"/>
      <c r="F58" s="23"/>
      <c r="G58" s="262"/>
      <c r="H58" s="262"/>
      <c r="I58" s="262"/>
      <c r="J58" s="287"/>
      <c r="K58" s="287"/>
      <c r="L58" s="262"/>
      <c r="M58" s="262"/>
      <c r="N58" s="288"/>
    </row>
    <row r="59" spans="1:14" ht="30" customHeight="1" thickBot="1" x14ac:dyDescent="0.35">
      <c r="A59" s="22"/>
      <c r="B59" s="262"/>
      <c r="C59" s="262"/>
      <c r="D59" s="262"/>
      <c r="E59" s="23"/>
      <c r="F59" s="23"/>
      <c r="G59" s="262"/>
      <c r="H59" s="262"/>
      <c r="I59" s="262"/>
      <c r="J59" s="287"/>
      <c r="K59" s="287"/>
      <c r="L59" s="262"/>
      <c r="M59" s="262"/>
      <c r="N59" s="288"/>
    </row>
    <row r="60" spans="1:14" ht="30" customHeight="1" thickBot="1" x14ac:dyDescent="0.35">
      <c r="A60" s="289"/>
      <c r="B60" s="262"/>
      <c r="C60" s="262"/>
      <c r="D60" s="262"/>
      <c r="E60" s="23"/>
      <c r="F60" s="23"/>
      <c r="G60" s="262"/>
      <c r="H60" s="290"/>
      <c r="I60" s="290"/>
      <c r="J60" s="287"/>
      <c r="K60" s="287"/>
      <c r="L60" s="290"/>
      <c r="M60" s="262"/>
      <c r="N60" s="288"/>
    </row>
    <row r="61" spans="1:14" ht="30" customHeight="1" thickBot="1" x14ac:dyDescent="0.35">
      <c r="A61" s="22"/>
      <c r="B61" s="262"/>
      <c r="C61" s="262"/>
      <c r="D61" s="262"/>
      <c r="E61" s="23"/>
      <c r="F61" s="23"/>
      <c r="G61" s="262"/>
      <c r="H61" s="262"/>
      <c r="I61" s="262"/>
      <c r="J61" s="287"/>
      <c r="K61" s="287"/>
      <c r="L61" s="262"/>
      <c r="M61" s="262"/>
      <c r="N61" s="288"/>
    </row>
    <row r="62" spans="1:14" ht="30" customHeight="1" thickBot="1" x14ac:dyDescent="0.35">
      <c r="A62" s="22"/>
      <c r="B62" s="262"/>
      <c r="C62" s="262"/>
      <c r="D62" s="262"/>
      <c r="E62" s="23"/>
      <c r="F62" s="23"/>
      <c r="G62" s="262"/>
      <c r="H62" s="262"/>
      <c r="I62" s="262"/>
      <c r="J62" s="287"/>
      <c r="K62" s="287"/>
      <c r="L62" s="262"/>
      <c r="M62" s="262"/>
      <c r="N62" s="288"/>
    </row>
    <row r="63" spans="1:14" ht="30" customHeight="1" thickBot="1" x14ac:dyDescent="0.35">
      <c r="A63" s="22"/>
      <c r="B63" s="262"/>
      <c r="C63" s="262"/>
      <c r="D63" s="262"/>
      <c r="E63" s="23"/>
      <c r="F63" s="23"/>
      <c r="G63" s="262"/>
      <c r="H63" s="262"/>
      <c r="I63" s="262"/>
      <c r="J63" s="287"/>
      <c r="K63" s="287"/>
      <c r="L63" s="262"/>
      <c r="M63" s="262"/>
      <c r="N63" s="288"/>
    </row>
    <row r="64" spans="1:14" ht="30" customHeight="1" thickBot="1" x14ac:dyDescent="0.35">
      <c r="A64" s="22"/>
      <c r="B64" s="262"/>
      <c r="C64" s="262"/>
      <c r="D64" s="262"/>
      <c r="E64" s="23"/>
      <c r="F64" s="23"/>
      <c r="G64" s="262"/>
      <c r="H64" s="262"/>
      <c r="I64" s="262"/>
      <c r="J64" s="287"/>
      <c r="K64" s="287"/>
      <c r="L64" s="262"/>
      <c r="M64" s="262"/>
      <c r="N64" s="288"/>
    </row>
    <row r="65" spans="1:14" ht="30" customHeight="1" thickBot="1" x14ac:dyDescent="0.35">
      <c r="A65" s="22"/>
      <c r="B65" s="262"/>
      <c r="C65" s="262"/>
      <c r="D65" s="262"/>
      <c r="E65" s="23"/>
      <c r="F65" s="23"/>
      <c r="G65" s="262"/>
      <c r="H65" s="262"/>
      <c r="I65" s="262"/>
      <c r="J65" s="287"/>
      <c r="K65" s="287"/>
      <c r="L65" s="262"/>
      <c r="M65" s="262"/>
      <c r="N65" s="288"/>
    </row>
    <row r="66" spans="1:14" ht="30" customHeight="1" thickBot="1" x14ac:dyDescent="0.35">
      <c r="A66" s="22"/>
      <c r="B66" s="262"/>
      <c r="C66" s="262"/>
      <c r="D66" s="262"/>
      <c r="E66" s="23"/>
      <c r="F66" s="23"/>
      <c r="G66" s="262"/>
      <c r="H66" s="262"/>
      <c r="I66" s="262"/>
      <c r="J66" s="287"/>
      <c r="K66" s="287"/>
      <c r="L66" s="262"/>
      <c r="M66" s="262"/>
      <c r="N66" s="288"/>
    </row>
    <row r="67" spans="1:14" ht="30" customHeight="1" thickBot="1" x14ac:dyDescent="0.35">
      <c r="A67" s="22"/>
      <c r="B67" s="262"/>
      <c r="C67" s="262"/>
      <c r="D67" s="262"/>
      <c r="E67" s="23"/>
      <c r="F67" s="23"/>
      <c r="G67" s="262"/>
      <c r="H67" s="262"/>
      <c r="I67" s="262"/>
      <c r="J67" s="287"/>
      <c r="K67" s="287"/>
      <c r="L67" s="262"/>
      <c r="M67" s="262"/>
      <c r="N67" s="288"/>
    </row>
    <row r="68" spans="1:14" ht="30" customHeight="1" thickBot="1" x14ac:dyDescent="0.35">
      <c r="A68" s="22"/>
      <c r="B68" s="262"/>
      <c r="C68" s="262"/>
      <c r="D68" s="262"/>
      <c r="E68" s="23"/>
      <c r="F68" s="23"/>
      <c r="G68" s="262"/>
      <c r="H68" s="262"/>
      <c r="I68" s="262"/>
      <c r="J68" s="287"/>
      <c r="K68" s="287"/>
      <c r="L68" s="262"/>
      <c r="M68" s="262"/>
      <c r="N68" s="288"/>
    </row>
    <row r="69" spans="1:14" ht="30" customHeight="1" thickBot="1" x14ac:dyDescent="0.35">
      <c r="A69" s="22"/>
      <c r="B69" s="262"/>
      <c r="C69" s="262"/>
      <c r="D69" s="262"/>
      <c r="E69" s="23"/>
      <c r="F69" s="23"/>
      <c r="G69" s="262"/>
      <c r="H69" s="262"/>
      <c r="I69" s="262"/>
      <c r="J69" s="287"/>
      <c r="K69" s="287"/>
      <c r="L69" s="262"/>
      <c r="M69" s="262"/>
      <c r="N69" s="288"/>
    </row>
    <row r="70" spans="1:14" ht="30" customHeight="1" thickBot="1" x14ac:dyDescent="0.35">
      <c r="A70" s="22"/>
      <c r="B70" s="262"/>
      <c r="C70" s="262"/>
      <c r="D70" s="262"/>
      <c r="E70" s="23"/>
      <c r="F70" s="23"/>
      <c r="G70" s="262"/>
      <c r="H70" s="262"/>
      <c r="I70" s="262"/>
      <c r="J70" s="287"/>
      <c r="K70" s="287"/>
      <c r="L70" s="262"/>
      <c r="M70" s="262"/>
      <c r="N70" s="288"/>
    </row>
    <row r="71" spans="1:14" ht="30" customHeight="1" thickBot="1" x14ac:dyDescent="0.35">
      <c r="A71" s="258"/>
      <c r="B71" s="261"/>
      <c r="C71" s="261"/>
      <c r="D71" s="261"/>
      <c r="E71" s="40"/>
      <c r="F71" s="40"/>
      <c r="G71" s="261"/>
      <c r="H71" s="261"/>
      <c r="I71" s="261"/>
      <c r="J71" s="291"/>
      <c r="K71" s="291"/>
      <c r="L71" s="261"/>
      <c r="M71" s="261"/>
      <c r="N71" s="292"/>
    </row>
    <row r="72" spans="1:14" s="44" customFormat="1" ht="28.2" customHeight="1" thickBot="1" x14ac:dyDescent="0.45">
      <c r="A72" s="1296" t="s">
        <v>226</v>
      </c>
      <c r="B72" s="1297"/>
      <c r="C72" s="1297"/>
      <c r="D72" s="1297"/>
      <c r="E72" s="1297"/>
      <c r="F72" s="1297"/>
      <c r="G72" s="1297"/>
      <c r="H72" s="1297"/>
      <c r="I72" s="1297"/>
      <c r="J72" s="1297"/>
      <c r="K72" s="1297"/>
      <c r="L72" s="1297"/>
      <c r="M72" s="1297"/>
      <c r="N72" s="1922"/>
    </row>
    <row r="73" spans="1:14" x14ac:dyDescent="0.3">
      <c r="A73" s="1829"/>
      <c r="B73" s="1830"/>
      <c r="C73" s="1830"/>
      <c r="D73" s="1830"/>
      <c r="E73" s="1830"/>
      <c r="F73" s="1830"/>
      <c r="G73" s="1830"/>
      <c r="H73" s="1830"/>
      <c r="I73" s="1830"/>
      <c r="J73" s="1830"/>
      <c r="K73" s="1830"/>
      <c r="L73" s="1830"/>
      <c r="M73" s="1830"/>
      <c r="N73" s="1831"/>
    </row>
    <row r="74" spans="1:14" x14ac:dyDescent="0.3">
      <c r="A74" s="1829"/>
      <c r="B74" s="1830"/>
      <c r="C74" s="1830"/>
      <c r="D74" s="1830"/>
      <c r="E74" s="1830"/>
      <c r="F74" s="1830"/>
      <c r="G74" s="1830"/>
      <c r="H74" s="1830"/>
      <c r="I74" s="1830"/>
      <c r="J74" s="1830"/>
      <c r="K74" s="1830"/>
      <c r="L74" s="1830"/>
      <c r="M74" s="1830"/>
      <c r="N74" s="1831"/>
    </row>
    <row r="75" spans="1:14" x14ac:dyDescent="0.3">
      <c r="A75" s="1829"/>
      <c r="B75" s="1830"/>
      <c r="C75" s="1830"/>
      <c r="D75" s="1830"/>
      <c r="E75" s="1830"/>
      <c r="F75" s="1830"/>
      <c r="G75" s="1830"/>
      <c r="H75" s="1830"/>
      <c r="I75" s="1830"/>
      <c r="J75" s="1830"/>
      <c r="K75" s="1830"/>
      <c r="L75" s="1830"/>
      <c r="M75" s="1830"/>
      <c r="N75" s="1831"/>
    </row>
    <row r="76" spans="1:14" x14ac:dyDescent="0.3">
      <c r="A76" s="1829"/>
      <c r="B76" s="1830"/>
      <c r="C76" s="1830"/>
      <c r="D76" s="1830"/>
      <c r="E76" s="1830"/>
      <c r="F76" s="1830"/>
      <c r="G76" s="1830"/>
      <c r="H76" s="1830"/>
      <c r="I76" s="1830"/>
      <c r="J76" s="1830"/>
      <c r="K76" s="1830"/>
      <c r="L76" s="1830"/>
      <c r="M76" s="1830"/>
      <c r="N76" s="1831"/>
    </row>
    <row r="77" spans="1:14" x14ac:dyDescent="0.3">
      <c r="A77" s="1829"/>
      <c r="B77" s="1830"/>
      <c r="C77" s="1830"/>
      <c r="D77" s="1830"/>
      <c r="E77" s="1830"/>
      <c r="F77" s="1830"/>
      <c r="G77" s="1830"/>
      <c r="H77" s="1830"/>
      <c r="I77" s="1830"/>
      <c r="J77" s="1830"/>
      <c r="K77" s="1830"/>
      <c r="L77" s="1830"/>
      <c r="M77" s="1830"/>
      <c r="N77" s="1831"/>
    </row>
    <row r="78" spans="1:14" x14ac:dyDescent="0.3">
      <c r="A78" s="1829"/>
      <c r="B78" s="1830"/>
      <c r="C78" s="1830"/>
      <c r="D78" s="1830"/>
      <c r="E78" s="1830"/>
      <c r="F78" s="1830"/>
      <c r="G78" s="1830"/>
      <c r="H78" s="1830"/>
      <c r="I78" s="1830"/>
      <c r="J78" s="1830"/>
      <c r="K78" s="1830"/>
      <c r="L78" s="1830"/>
      <c r="M78" s="1830"/>
      <c r="N78" s="1831"/>
    </row>
    <row r="79" spans="1:14" x14ac:dyDescent="0.3">
      <c r="A79" s="1829"/>
      <c r="B79" s="1830"/>
      <c r="C79" s="1830"/>
      <c r="D79" s="1830"/>
      <c r="E79" s="1830"/>
      <c r="F79" s="1830"/>
      <c r="G79" s="1830"/>
      <c r="H79" s="1830"/>
      <c r="I79" s="1830"/>
      <c r="J79" s="1830"/>
      <c r="K79" s="1830"/>
      <c r="L79" s="1830"/>
      <c r="M79" s="1830"/>
      <c r="N79" s="1831"/>
    </row>
    <row r="80" spans="1:14" x14ac:dyDescent="0.3">
      <c r="A80" s="1829"/>
      <c r="B80" s="1830"/>
      <c r="C80" s="1830"/>
      <c r="D80" s="1830"/>
      <c r="E80" s="1830"/>
      <c r="F80" s="1830"/>
      <c r="G80" s="1830"/>
      <c r="H80" s="1830"/>
      <c r="I80" s="1830"/>
      <c r="J80" s="1830"/>
      <c r="K80" s="1830"/>
      <c r="L80" s="1830"/>
      <c r="M80" s="1830"/>
      <c r="N80" s="1831"/>
    </row>
    <row r="81" spans="1:14" x14ac:dyDescent="0.3">
      <c r="A81" s="1829"/>
      <c r="B81" s="1830"/>
      <c r="C81" s="1830"/>
      <c r="D81" s="1830"/>
      <c r="E81" s="1830"/>
      <c r="F81" s="1830"/>
      <c r="G81" s="1830"/>
      <c r="H81" s="1830"/>
      <c r="I81" s="1830"/>
      <c r="J81" s="1830"/>
      <c r="K81" s="1830"/>
      <c r="L81" s="1830"/>
      <c r="M81" s="1830"/>
      <c r="N81" s="1831"/>
    </row>
    <row r="82" spans="1:14" x14ac:dyDescent="0.3">
      <c r="A82" s="1829"/>
      <c r="B82" s="1830"/>
      <c r="C82" s="1830"/>
      <c r="D82" s="1830"/>
      <c r="E82" s="1830"/>
      <c r="F82" s="1830"/>
      <c r="G82" s="1830"/>
      <c r="H82" s="1830"/>
      <c r="I82" s="1830"/>
      <c r="J82" s="1830"/>
      <c r="K82" s="1830"/>
      <c r="L82" s="1830"/>
      <c r="M82" s="1830"/>
      <c r="N82" s="1831"/>
    </row>
    <row r="83" spans="1:14" x14ac:dyDescent="0.3">
      <c r="A83" s="1829"/>
      <c r="B83" s="1830"/>
      <c r="C83" s="1830"/>
      <c r="D83" s="1830"/>
      <c r="E83" s="1830"/>
      <c r="F83" s="1830"/>
      <c r="G83" s="1830"/>
      <c r="H83" s="1830"/>
      <c r="I83" s="1830"/>
      <c r="J83" s="1830"/>
      <c r="K83" s="1830"/>
      <c r="L83" s="1830"/>
      <c r="M83" s="1830"/>
      <c r="N83" s="1831"/>
    </row>
    <row r="84" spans="1:14" x14ac:dyDescent="0.3">
      <c r="A84" s="1829"/>
      <c r="B84" s="1830"/>
      <c r="C84" s="1830"/>
      <c r="D84" s="1830"/>
      <c r="E84" s="1830"/>
      <c r="F84" s="1830"/>
      <c r="G84" s="1830"/>
      <c r="H84" s="1830"/>
      <c r="I84" s="1830"/>
      <c r="J84" s="1830"/>
      <c r="K84" s="1830"/>
      <c r="L84" s="1830"/>
      <c r="M84" s="1830"/>
      <c r="N84" s="1831"/>
    </row>
    <row r="85" spans="1:14" x14ac:dyDescent="0.3">
      <c r="A85" s="1829"/>
      <c r="B85" s="1830"/>
      <c r="C85" s="1830"/>
      <c r="D85" s="1830"/>
      <c r="E85" s="1830"/>
      <c r="F85" s="1830"/>
      <c r="G85" s="1830"/>
      <c r="H85" s="1830"/>
      <c r="I85" s="1830"/>
      <c r="J85" s="1830"/>
      <c r="K85" s="1830"/>
      <c r="L85" s="1830"/>
      <c r="M85" s="1830"/>
      <c r="N85" s="1831"/>
    </row>
    <row r="86" spans="1:14" ht="157.19999999999999" customHeight="1" thickBot="1" x14ac:dyDescent="0.35">
      <c r="A86" s="1832"/>
      <c r="B86" s="1833"/>
      <c r="C86" s="1833"/>
      <c r="D86" s="1833"/>
      <c r="E86" s="1833"/>
      <c r="F86" s="1833"/>
      <c r="G86" s="1833"/>
      <c r="H86" s="1833"/>
      <c r="I86" s="1833"/>
      <c r="J86" s="1833"/>
      <c r="K86" s="1833"/>
      <c r="L86" s="1833"/>
      <c r="M86" s="1833"/>
      <c r="N86" s="1834"/>
    </row>
    <row r="87" spans="1:14" ht="3.75" customHeight="1" thickTop="1" thickBot="1" x14ac:dyDescent="0.35">
      <c r="A87" s="1442"/>
      <c r="B87" s="1443"/>
      <c r="C87" s="1443"/>
      <c r="D87" s="1443"/>
      <c r="E87" s="1443"/>
      <c r="F87" s="1443"/>
      <c r="G87" s="1443"/>
      <c r="H87" s="1443"/>
      <c r="I87" s="1443"/>
      <c r="J87" s="1443"/>
      <c r="K87" s="1443"/>
      <c r="L87" s="1443"/>
      <c r="M87" s="1443"/>
      <c r="N87" s="1444"/>
    </row>
    <row r="88" spans="1:14" ht="3.75" customHeight="1" thickTop="1" thickBot="1" x14ac:dyDescent="0.35">
      <c r="A88" s="1442"/>
      <c r="B88" s="1443"/>
      <c r="C88" s="1443"/>
      <c r="D88" s="1443"/>
      <c r="E88" s="1443"/>
      <c r="F88" s="1443"/>
      <c r="G88" s="1443"/>
      <c r="H88" s="1443"/>
      <c r="I88" s="1443"/>
      <c r="J88" s="1443"/>
      <c r="K88" s="1443"/>
      <c r="L88" s="1443"/>
      <c r="M88" s="1443"/>
      <c r="N88" s="1444"/>
    </row>
    <row r="89" spans="1:14" ht="15" thickTop="1" x14ac:dyDescent="0.3">
      <c r="A89" s="1969" t="s">
        <v>279</v>
      </c>
      <c r="B89" s="1970"/>
      <c r="C89" s="1970"/>
      <c r="D89" s="1970"/>
      <c r="E89" s="1970"/>
      <c r="F89" s="1970"/>
      <c r="G89" s="1970"/>
      <c r="H89" s="1970"/>
      <c r="I89" s="1970"/>
      <c r="J89" s="1970"/>
      <c r="K89" s="1970"/>
      <c r="L89" s="1970"/>
      <c r="M89" s="1970"/>
      <c r="N89" s="1971"/>
    </row>
    <row r="90" spans="1:14" ht="30.6" customHeight="1" thickBot="1" x14ac:dyDescent="0.35">
      <c r="A90" s="1972"/>
      <c r="B90" s="1973"/>
      <c r="C90" s="1973"/>
      <c r="D90" s="1973"/>
      <c r="E90" s="1973"/>
      <c r="F90" s="1973"/>
      <c r="G90" s="1973"/>
      <c r="H90" s="1973"/>
      <c r="I90" s="1973"/>
      <c r="J90" s="1973"/>
      <c r="K90" s="1973"/>
      <c r="L90" s="1973"/>
      <c r="M90" s="1973"/>
      <c r="N90" s="1974"/>
    </row>
    <row r="91" spans="1:14" ht="35.1" customHeight="1" thickBot="1" x14ac:dyDescent="0.35">
      <c r="A91" s="523" t="s">
        <v>30</v>
      </c>
      <c r="B91" s="518" t="s">
        <v>31</v>
      </c>
      <c r="C91" s="518" t="s">
        <v>32</v>
      </c>
      <c r="D91" s="518" t="s">
        <v>33</v>
      </c>
      <c r="E91" s="519" t="s">
        <v>278</v>
      </c>
      <c r="F91" s="519" t="s">
        <v>337</v>
      </c>
      <c r="G91" s="518" t="s">
        <v>34</v>
      </c>
      <c r="H91" s="518" t="s">
        <v>223</v>
      </c>
      <c r="I91" s="518" t="s">
        <v>224</v>
      </c>
      <c r="J91" s="518" t="s">
        <v>372</v>
      </c>
      <c r="K91" s="518" t="s">
        <v>26</v>
      </c>
      <c r="L91" s="518" t="s">
        <v>35</v>
      </c>
      <c r="M91" s="414" t="s">
        <v>28</v>
      </c>
      <c r="N91" s="524" t="s">
        <v>36</v>
      </c>
    </row>
    <row r="92" spans="1:14" ht="30" customHeight="1" thickBot="1" x14ac:dyDescent="0.35">
      <c r="A92" s="522"/>
      <c r="B92" s="403"/>
      <c r="C92" s="403"/>
      <c r="D92" s="64"/>
      <c r="E92" s="515"/>
      <c r="F92" s="515"/>
      <c r="G92" s="403"/>
      <c r="H92" s="516"/>
      <c r="I92" s="516"/>
      <c r="J92" s="517"/>
      <c r="K92" s="402"/>
      <c r="L92" s="516"/>
      <c r="M92" s="403"/>
      <c r="N92" s="520"/>
    </row>
    <row r="93" spans="1:14" ht="30" customHeight="1" thickBot="1" x14ac:dyDescent="0.35">
      <c r="A93" s="22"/>
      <c r="B93" s="262"/>
      <c r="C93" s="262"/>
      <c r="D93" s="262"/>
      <c r="E93" s="23"/>
      <c r="F93" s="23"/>
      <c r="G93" s="262"/>
      <c r="H93" s="262"/>
      <c r="I93" s="262"/>
      <c r="J93" s="287"/>
      <c r="K93" s="268"/>
      <c r="L93" s="262"/>
      <c r="M93" s="262"/>
      <c r="N93" s="288"/>
    </row>
    <row r="94" spans="1:14" ht="30" customHeight="1" thickBot="1" x14ac:dyDescent="0.35">
      <c r="A94" s="22"/>
      <c r="B94" s="262"/>
      <c r="C94" s="262"/>
      <c r="D94" s="262"/>
      <c r="E94" s="23"/>
      <c r="F94" s="23"/>
      <c r="G94" s="262"/>
      <c r="H94" s="262"/>
      <c r="I94" s="262"/>
      <c r="J94" s="287"/>
      <c r="K94" s="268"/>
      <c r="L94" s="262"/>
      <c r="M94" s="262"/>
      <c r="N94" s="288"/>
    </row>
    <row r="95" spans="1:14" ht="30" customHeight="1" thickBot="1" x14ac:dyDescent="0.35">
      <c r="A95" s="22"/>
      <c r="B95" s="262"/>
      <c r="C95" s="262"/>
      <c r="D95" s="262"/>
      <c r="E95" s="23"/>
      <c r="F95" s="23"/>
      <c r="G95" s="262"/>
      <c r="H95" s="262"/>
      <c r="I95" s="262"/>
      <c r="J95" s="287"/>
      <c r="K95" s="268"/>
      <c r="L95" s="262"/>
      <c r="M95" s="262"/>
      <c r="N95" s="288"/>
    </row>
    <row r="96" spans="1:14" ht="30" customHeight="1" thickBot="1" x14ac:dyDescent="0.35">
      <c r="A96" s="22"/>
      <c r="B96" s="262"/>
      <c r="C96" s="262"/>
      <c r="D96" s="262"/>
      <c r="E96" s="23"/>
      <c r="F96" s="23"/>
      <c r="G96" s="262"/>
      <c r="H96" s="262"/>
      <c r="I96" s="262"/>
      <c r="J96" s="287"/>
      <c r="K96" s="268"/>
      <c r="L96" s="262"/>
      <c r="M96" s="262"/>
      <c r="N96" s="288"/>
    </row>
    <row r="97" spans="1:14" ht="30" customHeight="1" thickBot="1" x14ac:dyDescent="0.35">
      <c r="A97" s="22"/>
      <c r="B97" s="262"/>
      <c r="C97" s="262"/>
      <c r="D97" s="262"/>
      <c r="E97" s="23"/>
      <c r="F97" s="23"/>
      <c r="G97" s="262"/>
      <c r="H97" s="262"/>
      <c r="I97" s="262"/>
      <c r="J97" s="287"/>
      <c r="K97" s="268"/>
      <c r="L97" s="262"/>
      <c r="M97" s="262"/>
      <c r="N97" s="288"/>
    </row>
    <row r="98" spans="1:14" ht="30" customHeight="1" thickBot="1" x14ac:dyDescent="0.35">
      <c r="A98" s="22"/>
      <c r="B98" s="262"/>
      <c r="C98" s="262"/>
      <c r="D98" s="262"/>
      <c r="E98" s="23"/>
      <c r="F98" s="23"/>
      <c r="G98" s="262"/>
      <c r="H98" s="262"/>
      <c r="I98" s="262"/>
      <c r="J98" s="287"/>
      <c r="K98" s="268"/>
      <c r="L98" s="262"/>
      <c r="M98" s="262"/>
      <c r="N98" s="288"/>
    </row>
    <row r="99" spans="1:14" ht="30" customHeight="1" thickBot="1" x14ac:dyDescent="0.35">
      <c r="A99" s="22"/>
      <c r="B99" s="262"/>
      <c r="C99" s="262"/>
      <c r="D99" s="262"/>
      <c r="E99" s="23"/>
      <c r="F99" s="23"/>
      <c r="G99" s="262"/>
      <c r="H99" s="262"/>
      <c r="I99" s="262"/>
      <c r="J99" s="287"/>
      <c r="K99" s="268"/>
      <c r="L99" s="262"/>
      <c r="M99" s="262"/>
      <c r="N99" s="288"/>
    </row>
    <row r="100" spans="1:14" ht="30" customHeight="1" thickBot="1" x14ac:dyDescent="0.35">
      <c r="A100" s="289"/>
      <c r="B100" s="262"/>
      <c r="C100" s="262"/>
      <c r="D100" s="262"/>
      <c r="E100" s="23"/>
      <c r="F100" s="23"/>
      <c r="G100" s="262"/>
      <c r="H100" s="290"/>
      <c r="I100" s="290"/>
      <c r="J100" s="287"/>
      <c r="K100" s="268"/>
      <c r="L100" s="290"/>
      <c r="M100" s="262"/>
      <c r="N100" s="288"/>
    </row>
    <row r="101" spans="1:14" ht="30" customHeight="1" thickBot="1" x14ac:dyDescent="0.35">
      <c r="A101" s="22"/>
      <c r="B101" s="262"/>
      <c r="C101" s="262"/>
      <c r="D101" s="262"/>
      <c r="E101" s="23"/>
      <c r="F101" s="23"/>
      <c r="G101" s="262"/>
      <c r="H101" s="262"/>
      <c r="I101" s="262"/>
      <c r="J101" s="287"/>
      <c r="K101" s="268"/>
      <c r="L101" s="262"/>
      <c r="M101" s="262"/>
      <c r="N101" s="288"/>
    </row>
    <row r="102" spans="1:14" ht="30" customHeight="1" thickBot="1" x14ac:dyDescent="0.35">
      <c r="A102" s="22"/>
      <c r="B102" s="262"/>
      <c r="C102" s="262"/>
      <c r="D102" s="262"/>
      <c r="E102" s="23"/>
      <c r="F102" s="23"/>
      <c r="G102" s="262"/>
      <c r="H102" s="262"/>
      <c r="I102" s="262"/>
      <c r="J102" s="287"/>
      <c r="K102" s="268"/>
      <c r="L102" s="262"/>
      <c r="M102" s="262"/>
      <c r="N102" s="288"/>
    </row>
    <row r="103" spans="1:14" ht="30" customHeight="1" thickBot="1" x14ac:dyDescent="0.35">
      <c r="A103" s="22"/>
      <c r="B103" s="262"/>
      <c r="C103" s="262"/>
      <c r="D103" s="262"/>
      <c r="E103" s="23"/>
      <c r="F103" s="23"/>
      <c r="G103" s="262"/>
      <c r="H103" s="262"/>
      <c r="I103" s="262"/>
      <c r="J103" s="287"/>
      <c r="K103" s="268"/>
      <c r="L103" s="262"/>
      <c r="M103" s="262"/>
      <c r="N103" s="288"/>
    </row>
    <row r="104" spans="1:14" ht="30" customHeight="1" thickBot="1" x14ac:dyDescent="0.35">
      <c r="A104" s="22"/>
      <c r="B104" s="262"/>
      <c r="C104" s="262"/>
      <c r="D104" s="262"/>
      <c r="E104" s="23"/>
      <c r="F104" s="23"/>
      <c r="G104" s="262"/>
      <c r="H104" s="262"/>
      <c r="I104" s="262"/>
      <c r="J104" s="287"/>
      <c r="K104" s="268"/>
      <c r="L104" s="262"/>
      <c r="M104" s="262"/>
      <c r="N104" s="288"/>
    </row>
    <row r="105" spans="1:14" ht="30" customHeight="1" thickBot="1" x14ac:dyDescent="0.35">
      <c r="A105" s="22"/>
      <c r="B105" s="262"/>
      <c r="C105" s="262"/>
      <c r="D105" s="262"/>
      <c r="E105" s="23"/>
      <c r="F105" s="23"/>
      <c r="G105" s="262"/>
      <c r="H105" s="262"/>
      <c r="I105" s="262"/>
      <c r="J105" s="287"/>
      <c r="K105" s="268"/>
      <c r="L105" s="262"/>
      <c r="M105" s="262"/>
      <c r="N105" s="288"/>
    </row>
    <row r="106" spans="1:14" ht="30" customHeight="1" thickBot="1" x14ac:dyDescent="0.35">
      <c r="A106" s="22"/>
      <c r="B106" s="262"/>
      <c r="C106" s="262"/>
      <c r="D106" s="262"/>
      <c r="E106" s="23"/>
      <c r="F106" s="23"/>
      <c r="G106" s="262"/>
      <c r="H106" s="262"/>
      <c r="I106" s="262"/>
      <c r="J106" s="287"/>
      <c r="K106" s="268"/>
      <c r="L106" s="262"/>
      <c r="M106" s="262"/>
      <c r="N106" s="288"/>
    </row>
    <row r="107" spans="1:14" ht="30" customHeight="1" thickBot="1" x14ac:dyDescent="0.35">
      <c r="A107" s="22"/>
      <c r="B107" s="262"/>
      <c r="C107" s="262"/>
      <c r="D107" s="262"/>
      <c r="E107" s="23"/>
      <c r="F107" s="23"/>
      <c r="G107" s="262"/>
      <c r="H107" s="262"/>
      <c r="I107" s="262"/>
      <c r="J107" s="287"/>
      <c r="K107" s="268"/>
      <c r="L107" s="262"/>
      <c r="M107" s="262"/>
      <c r="N107" s="288"/>
    </row>
    <row r="108" spans="1:14" ht="30" customHeight="1" thickBot="1" x14ac:dyDescent="0.35">
      <c r="A108" s="22"/>
      <c r="B108" s="262"/>
      <c r="C108" s="262"/>
      <c r="D108" s="262"/>
      <c r="E108" s="23"/>
      <c r="F108" s="23"/>
      <c r="G108" s="262"/>
      <c r="H108" s="262"/>
      <c r="I108" s="262"/>
      <c r="J108" s="287"/>
      <c r="K108" s="268"/>
      <c r="L108" s="262"/>
      <c r="M108" s="262"/>
      <c r="N108" s="288"/>
    </row>
    <row r="109" spans="1:14" ht="30" customHeight="1" thickBot="1" x14ac:dyDescent="0.35">
      <c r="A109" s="22"/>
      <c r="B109" s="262"/>
      <c r="C109" s="262"/>
      <c r="D109" s="262"/>
      <c r="E109" s="23"/>
      <c r="F109" s="23"/>
      <c r="G109" s="262"/>
      <c r="H109" s="262"/>
      <c r="I109" s="262"/>
      <c r="J109" s="287"/>
      <c r="K109" s="268"/>
      <c r="L109" s="262"/>
      <c r="M109" s="262"/>
      <c r="N109" s="288"/>
    </row>
    <row r="110" spans="1:14" ht="30" customHeight="1" thickBot="1" x14ac:dyDescent="0.35">
      <c r="A110" s="22"/>
      <c r="B110" s="262"/>
      <c r="C110" s="262"/>
      <c r="D110" s="262"/>
      <c r="E110" s="23"/>
      <c r="F110" s="23"/>
      <c r="G110" s="262"/>
      <c r="H110" s="262"/>
      <c r="I110" s="262"/>
      <c r="J110" s="287"/>
      <c r="K110" s="268"/>
      <c r="L110" s="262"/>
      <c r="M110" s="262"/>
      <c r="N110" s="288"/>
    </row>
    <row r="111" spans="1:14" ht="30" customHeight="1" thickBot="1" x14ac:dyDescent="0.35">
      <c r="A111" s="407"/>
      <c r="B111" s="404"/>
      <c r="C111" s="404"/>
      <c r="D111" s="404"/>
      <c r="E111" s="40"/>
      <c r="F111" s="40"/>
      <c r="G111" s="404"/>
      <c r="H111" s="404"/>
      <c r="I111" s="404"/>
      <c r="J111" s="291"/>
      <c r="K111" s="409"/>
      <c r="L111" s="404"/>
      <c r="M111" s="404"/>
      <c r="N111" s="292"/>
    </row>
    <row r="112" spans="1:14" ht="21.6" thickBot="1" x14ac:dyDescent="0.35">
      <c r="A112" s="1296" t="s">
        <v>818</v>
      </c>
      <c r="B112" s="1297"/>
      <c r="C112" s="1297"/>
      <c r="D112" s="1297"/>
      <c r="E112" s="1297"/>
      <c r="F112" s="1297"/>
      <c r="G112" s="1297"/>
      <c r="H112" s="1297"/>
      <c r="I112" s="1297"/>
      <c r="J112" s="1297"/>
      <c r="K112" s="1297"/>
      <c r="L112" s="1297"/>
      <c r="M112" s="1297"/>
      <c r="N112" s="1922"/>
    </row>
    <row r="113" spans="1:14" x14ac:dyDescent="0.3">
      <c r="A113" s="1863"/>
      <c r="B113" s="1864"/>
      <c r="C113" s="1864"/>
      <c r="D113" s="1864"/>
      <c r="E113" s="1864"/>
      <c r="F113" s="1864"/>
      <c r="G113" s="1864"/>
      <c r="H113" s="1864"/>
      <c r="I113" s="1864"/>
      <c r="J113" s="1864"/>
      <c r="K113" s="1864"/>
      <c r="L113" s="1864"/>
      <c r="M113" s="1864"/>
      <c r="N113" s="1865"/>
    </row>
    <row r="114" spans="1:14" x14ac:dyDescent="0.3">
      <c r="A114" s="1829"/>
      <c r="B114" s="1830"/>
      <c r="C114" s="1830"/>
      <c r="D114" s="1830"/>
      <c r="E114" s="1830"/>
      <c r="F114" s="1830"/>
      <c r="G114" s="1830"/>
      <c r="H114" s="1830"/>
      <c r="I114" s="1830"/>
      <c r="J114" s="1830"/>
      <c r="K114" s="1830"/>
      <c r="L114" s="1830"/>
      <c r="M114" s="1830"/>
      <c r="N114" s="1831"/>
    </row>
    <row r="115" spans="1:14" x14ac:dyDescent="0.3">
      <c r="A115" s="1829"/>
      <c r="B115" s="1830"/>
      <c r="C115" s="1830"/>
      <c r="D115" s="1830"/>
      <c r="E115" s="1830"/>
      <c r="F115" s="1830"/>
      <c r="G115" s="1830"/>
      <c r="H115" s="1830"/>
      <c r="I115" s="1830"/>
      <c r="J115" s="1830"/>
      <c r="K115" s="1830"/>
      <c r="L115" s="1830"/>
      <c r="M115" s="1830"/>
      <c r="N115" s="1831"/>
    </row>
    <row r="116" spans="1:14" x14ac:dyDescent="0.3">
      <c r="A116" s="1829"/>
      <c r="B116" s="1830"/>
      <c r="C116" s="1830"/>
      <c r="D116" s="1830"/>
      <c r="E116" s="1830"/>
      <c r="F116" s="1830"/>
      <c r="G116" s="1830"/>
      <c r="H116" s="1830"/>
      <c r="I116" s="1830"/>
      <c r="J116" s="1830"/>
      <c r="K116" s="1830"/>
      <c r="L116" s="1830"/>
      <c r="M116" s="1830"/>
      <c r="N116" s="1831"/>
    </row>
    <row r="117" spans="1:14" x14ac:dyDescent="0.3">
      <c r="A117" s="1829"/>
      <c r="B117" s="1830"/>
      <c r="C117" s="1830"/>
      <c r="D117" s="1830"/>
      <c r="E117" s="1830"/>
      <c r="F117" s="1830"/>
      <c r="G117" s="1830"/>
      <c r="H117" s="1830"/>
      <c r="I117" s="1830"/>
      <c r="J117" s="1830"/>
      <c r="K117" s="1830"/>
      <c r="L117" s="1830"/>
      <c r="M117" s="1830"/>
      <c r="N117" s="1831"/>
    </row>
    <row r="118" spans="1:14" x14ac:dyDescent="0.3">
      <c r="A118" s="1829"/>
      <c r="B118" s="1830"/>
      <c r="C118" s="1830"/>
      <c r="D118" s="1830"/>
      <c r="E118" s="1830"/>
      <c r="F118" s="1830"/>
      <c r="G118" s="1830"/>
      <c r="H118" s="1830"/>
      <c r="I118" s="1830"/>
      <c r="J118" s="1830"/>
      <c r="K118" s="1830"/>
      <c r="L118" s="1830"/>
      <c r="M118" s="1830"/>
      <c r="N118" s="1831"/>
    </row>
    <row r="119" spans="1:14" x14ac:dyDescent="0.3">
      <c r="A119" s="1829"/>
      <c r="B119" s="1830"/>
      <c r="C119" s="1830"/>
      <c r="D119" s="1830"/>
      <c r="E119" s="1830"/>
      <c r="F119" s="1830"/>
      <c r="G119" s="1830"/>
      <c r="H119" s="1830"/>
      <c r="I119" s="1830"/>
      <c r="J119" s="1830"/>
      <c r="K119" s="1830"/>
      <c r="L119" s="1830"/>
      <c r="M119" s="1830"/>
      <c r="N119" s="1831"/>
    </row>
    <row r="120" spans="1:14" x14ac:dyDescent="0.3">
      <c r="A120" s="1829"/>
      <c r="B120" s="1830"/>
      <c r="C120" s="1830"/>
      <c r="D120" s="1830"/>
      <c r="E120" s="1830"/>
      <c r="F120" s="1830"/>
      <c r="G120" s="1830"/>
      <c r="H120" s="1830"/>
      <c r="I120" s="1830"/>
      <c r="J120" s="1830"/>
      <c r="K120" s="1830"/>
      <c r="L120" s="1830"/>
      <c r="M120" s="1830"/>
      <c r="N120" s="1831"/>
    </row>
    <row r="121" spans="1:14" x14ac:dyDescent="0.3">
      <c r="A121" s="1829"/>
      <c r="B121" s="1830"/>
      <c r="C121" s="1830"/>
      <c r="D121" s="1830"/>
      <c r="E121" s="1830"/>
      <c r="F121" s="1830"/>
      <c r="G121" s="1830"/>
      <c r="H121" s="1830"/>
      <c r="I121" s="1830"/>
      <c r="J121" s="1830"/>
      <c r="K121" s="1830"/>
      <c r="L121" s="1830"/>
      <c r="M121" s="1830"/>
      <c r="N121" s="1831"/>
    </row>
    <row r="122" spans="1:14" x14ac:dyDescent="0.3">
      <c r="A122" s="1829"/>
      <c r="B122" s="1830"/>
      <c r="C122" s="1830"/>
      <c r="D122" s="1830"/>
      <c r="E122" s="1830"/>
      <c r="F122" s="1830"/>
      <c r="G122" s="1830"/>
      <c r="H122" s="1830"/>
      <c r="I122" s="1830"/>
      <c r="J122" s="1830"/>
      <c r="K122" s="1830"/>
      <c r="L122" s="1830"/>
      <c r="M122" s="1830"/>
      <c r="N122" s="1831"/>
    </row>
    <row r="123" spans="1:14" x14ac:dyDescent="0.3">
      <c r="A123" s="1829"/>
      <c r="B123" s="1830"/>
      <c r="C123" s="1830"/>
      <c r="D123" s="1830"/>
      <c r="E123" s="1830"/>
      <c r="F123" s="1830"/>
      <c r="G123" s="1830"/>
      <c r="H123" s="1830"/>
      <c r="I123" s="1830"/>
      <c r="J123" s="1830"/>
      <c r="K123" s="1830"/>
      <c r="L123" s="1830"/>
      <c r="M123" s="1830"/>
      <c r="N123" s="1831"/>
    </row>
    <row r="124" spans="1:14" x14ac:dyDescent="0.3">
      <c r="A124" s="1829"/>
      <c r="B124" s="1830"/>
      <c r="C124" s="1830"/>
      <c r="D124" s="1830"/>
      <c r="E124" s="1830"/>
      <c r="F124" s="1830"/>
      <c r="G124" s="1830"/>
      <c r="H124" s="1830"/>
      <c r="I124" s="1830"/>
      <c r="J124" s="1830"/>
      <c r="K124" s="1830"/>
      <c r="L124" s="1830"/>
      <c r="M124" s="1830"/>
      <c r="N124" s="1831"/>
    </row>
    <row r="125" spans="1:14" x14ac:dyDescent="0.3">
      <c r="A125" s="1829"/>
      <c r="B125" s="1830"/>
      <c r="C125" s="1830"/>
      <c r="D125" s="1830"/>
      <c r="E125" s="1830"/>
      <c r="F125" s="1830"/>
      <c r="G125" s="1830"/>
      <c r="H125" s="1830"/>
      <c r="I125" s="1830"/>
      <c r="J125" s="1830"/>
      <c r="K125" s="1830"/>
      <c r="L125" s="1830"/>
      <c r="M125" s="1830"/>
      <c r="N125" s="1831"/>
    </row>
    <row r="126" spans="1:14" ht="198" customHeight="1" thickBot="1" x14ac:dyDescent="0.35">
      <c r="A126" s="1832"/>
      <c r="B126" s="1833"/>
      <c r="C126" s="1833"/>
      <c r="D126" s="1833"/>
      <c r="E126" s="1833"/>
      <c r="F126" s="1833"/>
      <c r="G126" s="1833"/>
      <c r="H126" s="1833"/>
      <c r="I126" s="1833"/>
      <c r="J126" s="1833"/>
      <c r="K126" s="1833"/>
      <c r="L126" s="1833"/>
      <c r="M126" s="1833"/>
      <c r="N126" s="1834"/>
    </row>
    <row r="127" spans="1:14" ht="3.75" customHeight="1" thickTop="1" thickBot="1" x14ac:dyDescent="0.35">
      <c r="A127" s="1442"/>
      <c r="B127" s="1443"/>
      <c r="C127" s="1443"/>
      <c r="D127" s="1443"/>
      <c r="E127" s="1443"/>
      <c r="F127" s="1443"/>
      <c r="G127" s="1443"/>
      <c r="H127" s="1443"/>
      <c r="I127" s="1443"/>
      <c r="J127" s="1443"/>
      <c r="K127" s="1443"/>
      <c r="L127" s="1443"/>
      <c r="M127" s="1443"/>
      <c r="N127" s="1444"/>
    </row>
    <row r="128" spans="1:14" ht="3.75" customHeight="1" thickTop="1" thickBot="1" x14ac:dyDescent="0.35">
      <c r="A128" s="1442"/>
      <c r="B128" s="1443"/>
      <c r="C128" s="1443"/>
      <c r="D128" s="1443"/>
      <c r="E128" s="1443"/>
      <c r="F128" s="1443"/>
      <c r="G128" s="1443"/>
      <c r="H128" s="1443"/>
      <c r="I128" s="1443"/>
      <c r="J128" s="1443"/>
      <c r="K128" s="1443"/>
      <c r="L128" s="1443"/>
      <c r="M128" s="1443"/>
      <c r="N128" s="1444"/>
    </row>
    <row r="129" spans="1:14" ht="30" customHeight="1" thickTop="1" thickBot="1" x14ac:dyDescent="0.35">
      <c r="A129" s="1951" t="s">
        <v>368</v>
      </c>
      <c r="B129" s="1952"/>
      <c r="C129" s="1952"/>
      <c r="D129" s="1952"/>
      <c r="E129" s="1952"/>
      <c r="F129" s="1952"/>
      <c r="G129" s="1952"/>
      <c r="H129" s="1952"/>
      <c r="I129" s="1952"/>
      <c r="J129" s="1952"/>
      <c r="K129" s="1952"/>
      <c r="L129" s="1952"/>
      <c r="M129" s="1952"/>
      <c r="N129" s="1953"/>
    </row>
    <row r="130" spans="1:14" ht="31.8" thickBot="1" x14ac:dyDescent="0.35">
      <c r="A130" s="504" t="s">
        <v>37</v>
      </c>
      <c r="B130" s="503" t="s">
        <v>28</v>
      </c>
      <c r="C130" s="503" t="s">
        <v>38</v>
      </c>
      <c r="D130" s="503" t="s">
        <v>280</v>
      </c>
      <c r="E130" s="503" t="s">
        <v>39</v>
      </c>
      <c r="F130" s="503" t="s">
        <v>40</v>
      </c>
      <c r="G130" s="503" t="s">
        <v>281</v>
      </c>
      <c r="H130" s="114" t="s">
        <v>366</v>
      </c>
      <c r="I130" s="114" t="s">
        <v>367</v>
      </c>
      <c r="J130" s="114" t="s">
        <v>282</v>
      </c>
      <c r="K130" s="114" t="s">
        <v>338</v>
      </c>
      <c r="L130" s="1948" t="s">
        <v>283</v>
      </c>
      <c r="M130" s="1949"/>
      <c r="N130" s="1950"/>
    </row>
    <row r="131" spans="1:14" ht="30" customHeight="1" thickBot="1" x14ac:dyDescent="0.35">
      <c r="A131" s="417"/>
      <c r="B131" s="402"/>
      <c r="C131" s="420"/>
      <c r="D131" s="402"/>
      <c r="E131" s="402"/>
      <c r="F131" s="402"/>
      <c r="G131" s="525">
        <f>E131*F131/144</f>
        <v>0</v>
      </c>
      <c r="H131" s="402"/>
      <c r="I131" s="402"/>
      <c r="J131" s="403"/>
      <c r="K131" s="403"/>
      <c r="L131" s="1490"/>
      <c r="M131" s="1910"/>
      <c r="N131" s="1911"/>
    </row>
    <row r="132" spans="1:14" ht="30" customHeight="1" thickBot="1" x14ac:dyDescent="0.35">
      <c r="A132" s="242"/>
      <c r="B132" s="268"/>
      <c r="C132" s="293"/>
      <c r="D132" s="268"/>
      <c r="E132" s="268"/>
      <c r="F132" s="268"/>
      <c r="G132" s="526">
        <f t="shared" ref="G132:G137" si="0">E132*F132/144</f>
        <v>0</v>
      </c>
      <c r="H132" s="268"/>
      <c r="I132" s="268"/>
      <c r="J132" s="262"/>
      <c r="K132" s="262"/>
      <c r="L132" s="1350"/>
      <c r="M132" s="1351"/>
      <c r="N132" s="1947"/>
    </row>
    <row r="133" spans="1:14" ht="30" customHeight="1" thickBot="1" x14ac:dyDescent="0.35">
      <c r="A133" s="242"/>
      <c r="B133" s="268"/>
      <c r="C133" s="293"/>
      <c r="D133" s="268"/>
      <c r="E133" s="268"/>
      <c r="F133" s="268"/>
      <c r="G133" s="526">
        <f t="shared" si="0"/>
        <v>0</v>
      </c>
      <c r="H133" s="268"/>
      <c r="I133" s="268"/>
      <c r="J133" s="262"/>
      <c r="K133" s="262"/>
      <c r="L133" s="1350"/>
      <c r="M133" s="1351"/>
      <c r="N133" s="1947"/>
    </row>
    <row r="134" spans="1:14" ht="30" customHeight="1" thickBot="1" x14ac:dyDescent="0.35">
      <c r="A134" s="242"/>
      <c r="B134" s="268"/>
      <c r="C134" s="293"/>
      <c r="D134" s="268"/>
      <c r="E134" s="268"/>
      <c r="F134" s="268"/>
      <c r="G134" s="526">
        <f t="shared" si="0"/>
        <v>0</v>
      </c>
      <c r="H134" s="268"/>
      <c r="I134" s="268"/>
      <c r="J134" s="262"/>
      <c r="K134" s="262"/>
      <c r="L134" s="1350"/>
      <c r="M134" s="1351"/>
      <c r="N134" s="1947"/>
    </row>
    <row r="135" spans="1:14" ht="30" customHeight="1" thickBot="1" x14ac:dyDescent="0.35">
      <c r="A135" s="242"/>
      <c r="B135" s="268"/>
      <c r="C135" s="293"/>
      <c r="D135" s="268"/>
      <c r="E135" s="268"/>
      <c r="F135" s="268"/>
      <c r="G135" s="526">
        <f t="shared" si="0"/>
        <v>0</v>
      </c>
      <c r="H135" s="268"/>
      <c r="I135" s="268"/>
      <c r="J135" s="262"/>
      <c r="K135" s="262"/>
      <c r="L135" s="1350"/>
      <c r="M135" s="1351"/>
      <c r="N135" s="1947"/>
    </row>
    <row r="136" spans="1:14" ht="30" customHeight="1" thickBot="1" x14ac:dyDescent="0.35">
      <c r="A136" s="242"/>
      <c r="B136" s="268"/>
      <c r="C136" s="293"/>
      <c r="D136" s="268"/>
      <c r="E136" s="268"/>
      <c r="F136" s="268"/>
      <c r="G136" s="526">
        <f t="shared" si="0"/>
        <v>0</v>
      </c>
      <c r="H136" s="268"/>
      <c r="I136" s="268"/>
      <c r="J136" s="262"/>
      <c r="K136" s="262"/>
      <c r="L136" s="1350"/>
      <c r="M136" s="1351"/>
      <c r="N136" s="1947"/>
    </row>
    <row r="137" spans="1:14" ht="30" customHeight="1" thickBot="1" x14ac:dyDescent="0.35">
      <c r="A137" s="416"/>
      <c r="B137" s="409"/>
      <c r="C137" s="419"/>
      <c r="D137" s="409"/>
      <c r="E137" s="409"/>
      <c r="F137" s="409"/>
      <c r="G137" s="527">
        <f t="shared" si="0"/>
        <v>0</v>
      </c>
      <c r="H137" s="409"/>
      <c r="I137" s="409"/>
      <c r="J137" s="404"/>
      <c r="K137" s="404"/>
      <c r="L137" s="1489"/>
      <c r="M137" s="1906"/>
      <c r="N137" s="1907"/>
    </row>
    <row r="138" spans="1:14" ht="30" customHeight="1" thickBot="1" x14ac:dyDescent="0.35">
      <c r="A138" s="1045" t="s">
        <v>369</v>
      </c>
      <c r="B138" s="1046"/>
      <c r="C138" s="1046"/>
      <c r="D138" s="1046"/>
      <c r="E138" s="1046"/>
      <c r="F138" s="1046"/>
      <c r="G138" s="1046"/>
      <c r="H138" s="1046"/>
      <c r="I138" s="1046"/>
      <c r="J138" s="1046"/>
      <c r="K138" s="1046"/>
      <c r="L138" s="1046"/>
      <c r="M138" s="1046"/>
      <c r="N138" s="1902"/>
    </row>
    <row r="139" spans="1:14" ht="31.8" thickBot="1" x14ac:dyDescent="0.35">
      <c r="A139" s="504" t="s">
        <v>37</v>
      </c>
      <c r="B139" s="503" t="s">
        <v>28</v>
      </c>
      <c r="C139" s="503" t="s">
        <v>38</v>
      </c>
      <c r="D139" s="503" t="s">
        <v>280</v>
      </c>
      <c r="E139" s="503" t="s">
        <v>39</v>
      </c>
      <c r="F139" s="503" t="s">
        <v>40</v>
      </c>
      <c r="G139" s="503" t="s">
        <v>281</v>
      </c>
      <c r="H139" s="114" t="s">
        <v>366</v>
      </c>
      <c r="I139" s="114" t="s">
        <v>367</v>
      </c>
      <c r="J139" s="114" t="s">
        <v>282</v>
      </c>
      <c r="K139" s="1948" t="s">
        <v>283</v>
      </c>
      <c r="L139" s="1949"/>
      <c r="M139" s="1949"/>
      <c r="N139" s="1950"/>
    </row>
    <row r="140" spans="1:14" ht="30" customHeight="1" thickBot="1" x14ac:dyDescent="0.35">
      <c r="A140" s="417"/>
      <c r="B140" s="402"/>
      <c r="C140" s="420"/>
      <c r="D140" s="402"/>
      <c r="E140" s="402"/>
      <c r="F140" s="402"/>
      <c r="G140" s="525">
        <f>E140*F140/144</f>
        <v>0</v>
      </c>
      <c r="H140" s="402"/>
      <c r="I140" s="402"/>
      <c r="J140" s="403"/>
      <c r="K140" s="968"/>
      <c r="L140" s="965"/>
      <c r="M140" s="965"/>
      <c r="N140" s="1349"/>
    </row>
    <row r="141" spans="1:14" ht="30" customHeight="1" thickBot="1" x14ac:dyDescent="0.35">
      <c r="A141" s="242"/>
      <c r="B141" s="268"/>
      <c r="C141" s="293"/>
      <c r="D141" s="268"/>
      <c r="E141" s="268"/>
      <c r="F141" s="268"/>
      <c r="G141" s="526">
        <f t="shared" ref="G141:G146" si="1">E141*F141/144</f>
        <v>0</v>
      </c>
      <c r="H141" s="268"/>
      <c r="I141" s="268"/>
      <c r="J141" s="262"/>
      <c r="K141" s="1129"/>
      <c r="L141" s="1130"/>
      <c r="M141" s="1130"/>
      <c r="N141" s="1004"/>
    </row>
    <row r="142" spans="1:14" ht="30" customHeight="1" thickBot="1" x14ac:dyDescent="0.35">
      <c r="A142" s="242"/>
      <c r="B142" s="268"/>
      <c r="C142" s="293"/>
      <c r="D142" s="268"/>
      <c r="E142" s="268"/>
      <c r="F142" s="268"/>
      <c r="G142" s="526">
        <f t="shared" si="1"/>
        <v>0</v>
      </c>
      <c r="H142" s="268"/>
      <c r="I142" s="268"/>
      <c r="J142" s="262"/>
      <c r="K142" s="1129"/>
      <c r="L142" s="1130"/>
      <c r="M142" s="1130"/>
      <c r="N142" s="1004"/>
    </row>
    <row r="143" spans="1:14" ht="30" customHeight="1" thickBot="1" x14ac:dyDescent="0.35">
      <c r="A143" s="242"/>
      <c r="B143" s="268"/>
      <c r="C143" s="293"/>
      <c r="D143" s="268"/>
      <c r="E143" s="268"/>
      <c r="F143" s="268"/>
      <c r="G143" s="526">
        <f t="shared" si="1"/>
        <v>0</v>
      </c>
      <c r="H143" s="268"/>
      <c r="I143" s="268"/>
      <c r="J143" s="262"/>
      <c r="K143" s="1129"/>
      <c r="L143" s="1130"/>
      <c r="M143" s="1130"/>
      <c r="N143" s="1004"/>
    </row>
    <row r="144" spans="1:14" ht="30" customHeight="1" thickBot="1" x14ac:dyDescent="0.35">
      <c r="A144" s="242"/>
      <c r="B144" s="268"/>
      <c r="C144" s="293"/>
      <c r="D144" s="268"/>
      <c r="E144" s="268"/>
      <c r="F144" s="268"/>
      <c r="G144" s="526">
        <f t="shared" si="1"/>
        <v>0</v>
      </c>
      <c r="H144" s="268"/>
      <c r="I144" s="268"/>
      <c r="J144" s="262"/>
      <c r="K144" s="1129"/>
      <c r="L144" s="1130"/>
      <c r="M144" s="1130"/>
      <c r="N144" s="1004"/>
    </row>
    <row r="145" spans="1:14" ht="30" customHeight="1" thickBot="1" x14ac:dyDescent="0.35">
      <c r="A145" s="242"/>
      <c r="B145" s="268"/>
      <c r="C145" s="293"/>
      <c r="D145" s="268"/>
      <c r="E145" s="268"/>
      <c r="F145" s="268"/>
      <c r="G145" s="526">
        <f t="shared" si="1"/>
        <v>0</v>
      </c>
      <c r="H145" s="268"/>
      <c r="I145" s="268"/>
      <c r="J145" s="262"/>
      <c r="K145" s="1129"/>
      <c r="L145" s="1130"/>
      <c r="M145" s="1130"/>
      <c r="N145" s="1004"/>
    </row>
    <row r="146" spans="1:14" ht="30" customHeight="1" thickBot="1" x14ac:dyDescent="0.35">
      <c r="A146" s="294"/>
      <c r="B146" s="295"/>
      <c r="C146" s="296"/>
      <c r="D146" s="295"/>
      <c r="E146" s="295"/>
      <c r="F146" s="295"/>
      <c r="G146" s="527">
        <f t="shared" si="1"/>
        <v>0</v>
      </c>
      <c r="H146" s="409"/>
      <c r="I146" s="409"/>
      <c r="J146" s="404"/>
      <c r="K146" s="966"/>
      <c r="L146" s="964"/>
      <c r="M146" s="964"/>
      <c r="N146" s="1348"/>
    </row>
    <row r="147" spans="1:14" ht="30" customHeight="1" thickBot="1" x14ac:dyDescent="0.35">
      <c r="A147" s="1938" t="s">
        <v>284</v>
      </c>
      <c r="B147" s="1939"/>
      <c r="C147" s="1939"/>
      <c r="D147" s="1939"/>
      <c r="E147" s="1939"/>
      <c r="F147" s="1939"/>
      <c r="G147" s="1939"/>
      <c r="H147" s="1939"/>
      <c r="I147" s="1939"/>
      <c r="J147" s="1939"/>
      <c r="K147" s="1939"/>
      <c r="L147" s="1939"/>
      <c r="M147" s="1939"/>
      <c r="N147" s="1940"/>
    </row>
    <row r="148" spans="1:14" ht="15" thickTop="1" x14ac:dyDescent="0.3">
      <c r="A148" s="1826"/>
      <c r="B148" s="1827"/>
      <c r="C148" s="1827"/>
      <c r="D148" s="1827"/>
      <c r="E148" s="1827"/>
      <c r="F148" s="1827"/>
      <c r="G148" s="1827"/>
      <c r="H148" s="1827"/>
      <c r="I148" s="1827"/>
      <c r="J148" s="1827"/>
      <c r="K148" s="1827"/>
      <c r="L148" s="1827"/>
      <c r="M148" s="1827"/>
      <c r="N148" s="1828"/>
    </row>
    <row r="149" spans="1:14" x14ac:dyDescent="0.3">
      <c r="A149" s="1829"/>
      <c r="B149" s="1830"/>
      <c r="C149" s="1830"/>
      <c r="D149" s="1830"/>
      <c r="E149" s="1830"/>
      <c r="F149" s="1830"/>
      <c r="G149" s="1830"/>
      <c r="H149" s="1830"/>
      <c r="I149" s="1830"/>
      <c r="J149" s="1830"/>
      <c r="K149" s="1830"/>
      <c r="L149" s="1830"/>
      <c r="M149" s="1830"/>
      <c r="N149" s="1831"/>
    </row>
    <row r="150" spans="1:14" x14ac:dyDescent="0.3">
      <c r="A150" s="1829"/>
      <c r="B150" s="1830"/>
      <c r="C150" s="1830"/>
      <c r="D150" s="1830"/>
      <c r="E150" s="1830"/>
      <c r="F150" s="1830"/>
      <c r="G150" s="1830"/>
      <c r="H150" s="1830"/>
      <c r="I150" s="1830"/>
      <c r="J150" s="1830"/>
      <c r="K150" s="1830"/>
      <c r="L150" s="1830"/>
      <c r="M150" s="1830"/>
      <c r="N150" s="1831"/>
    </row>
    <row r="151" spans="1:14" x14ac:dyDescent="0.3">
      <c r="A151" s="1829"/>
      <c r="B151" s="1830"/>
      <c r="C151" s="1830"/>
      <c r="D151" s="1830"/>
      <c r="E151" s="1830"/>
      <c r="F151" s="1830"/>
      <c r="G151" s="1830"/>
      <c r="H151" s="1830"/>
      <c r="I151" s="1830"/>
      <c r="J151" s="1830"/>
      <c r="K151" s="1830"/>
      <c r="L151" s="1830"/>
      <c r="M151" s="1830"/>
      <c r="N151" s="1831"/>
    </row>
    <row r="152" spans="1:14" x14ac:dyDescent="0.3">
      <c r="A152" s="1829"/>
      <c r="B152" s="1830"/>
      <c r="C152" s="1830"/>
      <c r="D152" s="1830"/>
      <c r="E152" s="1830"/>
      <c r="F152" s="1830"/>
      <c r="G152" s="1830"/>
      <c r="H152" s="1830"/>
      <c r="I152" s="1830"/>
      <c r="J152" s="1830"/>
      <c r="K152" s="1830"/>
      <c r="L152" s="1830"/>
      <c r="M152" s="1830"/>
      <c r="N152" s="1831"/>
    </row>
    <row r="153" spans="1:14" x14ac:dyDescent="0.3">
      <c r="A153" s="1829"/>
      <c r="B153" s="1830"/>
      <c r="C153" s="1830"/>
      <c r="D153" s="1830"/>
      <c r="E153" s="1830"/>
      <c r="F153" s="1830"/>
      <c r="G153" s="1830"/>
      <c r="H153" s="1830"/>
      <c r="I153" s="1830"/>
      <c r="J153" s="1830"/>
      <c r="K153" s="1830"/>
      <c r="L153" s="1830"/>
      <c r="M153" s="1830"/>
      <c r="N153" s="1831"/>
    </row>
    <row r="154" spans="1:14" x14ac:dyDescent="0.3">
      <c r="A154" s="1829"/>
      <c r="B154" s="1830"/>
      <c r="C154" s="1830"/>
      <c r="D154" s="1830"/>
      <c r="E154" s="1830"/>
      <c r="F154" s="1830"/>
      <c r="G154" s="1830"/>
      <c r="H154" s="1830"/>
      <c r="I154" s="1830"/>
      <c r="J154" s="1830"/>
      <c r="K154" s="1830"/>
      <c r="L154" s="1830"/>
      <c r="M154" s="1830"/>
      <c r="N154" s="1831"/>
    </row>
    <row r="155" spans="1:14" x14ac:dyDescent="0.3">
      <c r="A155" s="1829"/>
      <c r="B155" s="1830"/>
      <c r="C155" s="1830"/>
      <c r="D155" s="1830"/>
      <c r="E155" s="1830"/>
      <c r="F155" s="1830"/>
      <c r="G155" s="1830"/>
      <c r="H155" s="1830"/>
      <c r="I155" s="1830"/>
      <c r="J155" s="1830"/>
      <c r="K155" s="1830"/>
      <c r="L155" s="1830"/>
      <c r="M155" s="1830"/>
      <c r="N155" s="1831"/>
    </row>
    <row r="156" spans="1:14" x14ac:dyDescent="0.3">
      <c r="A156" s="1829"/>
      <c r="B156" s="1830"/>
      <c r="C156" s="1830"/>
      <c r="D156" s="1830"/>
      <c r="E156" s="1830"/>
      <c r="F156" s="1830"/>
      <c r="G156" s="1830"/>
      <c r="H156" s="1830"/>
      <c r="I156" s="1830"/>
      <c r="J156" s="1830"/>
      <c r="K156" s="1830"/>
      <c r="L156" s="1830"/>
      <c r="M156" s="1830"/>
      <c r="N156" s="1831"/>
    </row>
    <row r="157" spans="1:14" x14ac:dyDescent="0.3">
      <c r="A157" s="1829"/>
      <c r="B157" s="1830"/>
      <c r="C157" s="1830"/>
      <c r="D157" s="1830"/>
      <c r="E157" s="1830"/>
      <c r="F157" s="1830"/>
      <c r="G157" s="1830"/>
      <c r="H157" s="1830"/>
      <c r="I157" s="1830"/>
      <c r="J157" s="1830"/>
      <c r="K157" s="1830"/>
      <c r="L157" s="1830"/>
      <c r="M157" s="1830"/>
      <c r="N157" s="1831"/>
    </row>
    <row r="158" spans="1:14" x14ac:dyDescent="0.3">
      <c r="A158" s="1829"/>
      <c r="B158" s="1830"/>
      <c r="C158" s="1830"/>
      <c r="D158" s="1830"/>
      <c r="E158" s="1830"/>
      <c r="F158" s="1830"/>
      <c r="G158" s="1830"/>
      <c r="H158" s="1830"/>
      <c r="I158" s="1830"/>
      <c r="J158" s="1830"/>
      <c r="K158" s="1830"/>
      <c r="L158" s="1830"/>
      <c r="M158" s="1830"/>
      <c r="N158" s="1831"/>
    </row>
    <row r="159" spans="1:14" x14ac:dyDescent="0.3">
      <c r="A159" s="1829"/>
      <c r="B159" s="1830"/>
      <c r="C159" s="1830"/>
      <c r="D159" s="1830"/>
      <c r="E159" s="1830"/>
      <c r="F159" s="1830"/>
      <c r="G159" s="1830"/>
      <c r="H159" s="1830"/>
      <c r="I159" s="1830"/>
      <c r="J159" s="1830"/>
      <c r="K159" s="1830"/>
      <c r="L159" s="1830"/>
      <c r="M159" s="1830"/>
      <c r="N159" s="1831"/>
    </row>
    <row r="160" spans="1:14" x14ac:dyDescent="0.3">
      <c r="A160" s="1829"/>
      <c r="B160" s="1830"/>
      <c r="C160" s="1830"/>
      <c r="D160" s="1830"/>
      <c r="E160" s="1830"/>
      <c r="F160" s="1830"/>
      <c r="G160" s="1830"/>
      <c r="H160" s="1830"/>
      <c r="I160" s="1830"/>
      <c r="J160" s="1830"/>
      <c r="K160" s="1830"/>
      <c r="L160" s="1830"/>
      <c r="M160" s="1830"/>
      <c r="N160" s="1831"/>
    </row>
    <row r="161" spans="1:14" x14ac:dyDescent="0.3">
      <c r="A161" s="1829"/>
      <c r="B161" s="1830"/>
      <c r="C161" s="1830"/>
      <c r="D161" s="1830"/>
      <c r="E161" s="1830"/>
      <c r="F161" s="1830"/>
      <c r="G161" s="1830"/>
      <c r="H161" s="1830"/>
      <c r="I161" s="1830"/>
      <c r="J161" s="1830"/>
      <c r="K161" s="1830"/>
      <c r="L161" s="1830"/>
      <c r="M161" s="1830"/>
      <c r="N161" s="1831"/>
    </row>
    <row r="162" spans="1:14" x14ac:dyDescent="0.3">
      <c r="A162" s="1829"/>
      <c r="B162" s="1830"/>
      <c r="C162" s="1830"/>
      <c r="D162" s="1830"/>
      <c r="E162" s="1830"/>
      <c r="F162" s="1830"/>
      <c r="G162" s="1830"/>
      <c r="H162" s="1830"/>
      <c r="I162" s="1830"/>
      <c r="J162" s="1830"/>
      <c r="K162" s="1830"/>
      <c r="L162" s="1830"/>
      <c r="M162" s="1830"/>
      <c r="N162" s="1831"/>
    </row>
    <row r="163" spans="1:14" x14ac:dyDescent="0.3">
      <c r="A163" s="1829"/>
      <c r="B163" s="1830"/>
      <c r="C163" s="1830"/>
      <c r="D163" s="1830"/>
      <c r="E163" s="1830"/>
      <c r="F163" s="1830"/>
      <c r="G163" s="1830"/>
      <c r="H163" s="1830"/>
      <c r="I163" s="1830"/>
      <c r="J163" s="1830"/>
      <c r="K163" s="1830"/>
      <c r="L163" s="1830"/>
      <c r="M163" s="1830"/>
      <c r="N163" s="1831"/>
    </row>
    <row r="164" spans="1:14" x14ac:dyDescent="0.3">
      <c r="A164" s="1829"/>
      <c r="B164" s="1830"/>
      <c r="C164" s="1830"/>
      <c r="D164" s="1830"/>
      <c r="E164" s="1830"/>
      <c r="F164" s="1830"/>
      <c r="G164" s="1830"/>
      <c r="H164" s="1830"/>
      <c r="I164" s="1830"/>
      <c r="J164" s="1830"/>
      <c r="K164" s="1830"/>
      <c r="L164" s="1830"/>
      <c r="M164" s="1830"/>
      <c r="N164" s="1831"/>
    </row>
    <row r="165" spans="1:14" ht="20.100000000000001" customHeight="1" thickBot="1" x14ac:dyDescent="0.35">
      <c r="A165" s="1832"/>
      <c r="B165" s="1833"/>
      <c r="C165" s="1833"/>
      <c r="D165" s="1833"/>
      <c r="E165" s="1833"/>
      <c r="F165" s="1833"/>
      <c r="G165" s="1833"/>
      <c r="H165" s="1833"/>
      <c r="I165" s="1833"/>
      <c r="J165" s="1833"/>
      <c r="K165" s="1833"/>
      <c r="L165" s="1833"/>
      <c r="M165" s="1833"/>
      <c r="N165" s="1834"/>
    </row>
    <row r="166" spans="1:14" ht="15.6" hidden="1" thickTop="1" thickBot="1" x14ac:dyDescent="0.35">
      <c r="A166" s="1941"/>
      <c r="B166" s="1941"/>
      <c r="C166" s="1941"/>
      <c r="D166" s="1941"/>
      <c r="E166" s="1941"/>
      <c r="F166" s="1941"/>
      <c r="G166" s="1941"/>
      <c r="H166" s="1941"/>
      <c r="I166" s="1941"/>
      <c r="J166" s="1941"/>
      <c r="K166" s="1941"/>
      <c r="L166" s="1941"/>
      <c r="M166" s="1941"/>
      <c r="N166" s="1941"/>
    </row>
    <row r="167" spans="1:14" ht="3.75" customHeight="1" thickTop="1" thickBot="1" x14ac:dyDescent="0.35">
      <c r="A167" s="1442"/>
      <c r="B167" s="1443"/>
      <c r="C167" s="1443"/>
      <c r="D167" s="1443"/>
      <c r="E167" s="1443"/>
      <c r="F167" s="1443"/>
      <c r="G167" s="1443"/>
      <c r="H167" s="1443"/>
      <c r="I167" s="1443"/>
      <c r="J167" s="1443"/>
      <c r="K167" s="1443"/>
      <c r="L167" s="1443"/>
      <c r="M167" s="1443"/>
      <c r="N167" s="1444"/>
    </row>
    <row r="168" spans="1:14" ht="3.75" customHeight="1" thickTop="1" thickBot="1" x14ac:dyDescent="0.35">
      <c r="A168" s="1442"/>
      <c r="B168" s="1443"/>
      <c r="C168" s="1443"/>
      <c r="D168" s="1443"/>
      <c r="E168" s="1443"/>
      <c r="F168" s="1443"/>
      <c r="G168" s="1443"/>
      <c r="H168" s="1443"/>
      <c r="I168" s="1443"/>
      <c r="J168" s="1443"/>
      <c r="K168" s="1443"/>
      <c r="L168" s="1443"/>
      <c r="M168" s="1443"/>
      <c r="N168" s="1444"/>
    </row>
    <row r="169" spans="1:14" s="4" customFormat="1" ht="34.950000000000003" customHeight="1" thickTop="1" thickBot="1" x14ac:dyDescent="0.35">
      <c r="A169" s="1944" t="s">
        <v>285</v>
      </c>
      <c r="B169" s="1945"/>
      <c r="C169" s="1945"/>
      <c r="D169" s="1945"/>
      <c r="E169" s="1945"/>
      <c r="F169" s="1945"/>
      <c r="G169" s="1945"/>
      <c r="H169" s="1945"/>
      <c r="I169" s="1945"/>
      <c r="J169" s="1945"/>
      <c r="K169" s="1945"/>
      <c r="L169" s="1945"/>
      <c r="M169" s="1945"/>
      <c r="N169" s="1946"/>
    </row>
    <row r="170" spans="1:14" ht="39.9" customHeight="1" thickBot="1" x14ac:dyDescent="0.35">
      <c r="A170" s="226" t="s">
        <v>286</v>
      </c>
      <c r="B170" s="422" t="s">
        <v>240</v>
      </c>
      <c r="C170" s="422" t="s">
        <v>287</v>
      </c>
      <c r="D170" s="421" t="s">
        <v>288</v>
      </c>
      <c r="E170" s="422" t="s">
        <v>44</v>
      </c>
      <c r="F170" s="422" t="s">
        <v>88</v>
      </c>
      <c r="G170" s="495" t="s">
        <v>335</v>
      </c>
      <c r="H170" s="495" t="s">
        <v>336</v>
      </c>
      <c r="I170" s="1942" t="s">
        <v>373</v>
      </c>
      <c r="J170" s="1942"/>
      <c r="K170" s="421" t="s">
        <v>289</v>
      </c>
      <c r="L170" s="422" t="s">
        <v>290</v>
      </c>
      <c r="M170" s="1915" t="s">
        <v>275</v>
      </c>
      <c r="N170" s="1943"/>
    </row>
    <row r="171" spans="1:14" ht="18" customHeight="1" x14ac:dyDescent="0.3">
      <c r="A171" s="1755"/>
      <c r="B171" s="1916"/>
      <c r="C171" s="1003"/>
      <c r="D171" s="1003"/>
      <c r="E171" s="1003"/>
      <c r="F171" s="1003"/>
      <c r="G171" s="528"/>
      <c r="H171" s="528"/>
      <c r="I171" s="1489"/>
      <c r="J171" s="1480"/>
      <c r="K171" s="1808"/>
      <c r="L171" s="1003"/>
      <c r="M171" s="1933"/>
      <c r="N171" s="1934"/>
    </row>
    <row r="172" spans="1:14" ht="15.75" customHeight="1" thickBot="1" x14ac:dyDescent="0.35">
      <c r="A172" s="1757"/>
      <c r="B172" s="1937"/>
      <c r="C172" s="889"/>
      <c r="D172" s="889"/>
      <c r="E172" s="889"/>
      <c r="F172" s="889"/>
      <c r="G172" s="529"/>
      <c r="H172" s="529"/>
      <c r="I172" s="1490"/>
      <c r="J172" s="1482"/>
      <c r="K172" s="1809"/>
      <c r="L172" s="889"/>
      <c r="M172" s="1935"/>
      <c r="N172" s="1936"/>
    </row>
    <row r="173" spans="1:14" s="4" customFormat="1" ht="30" customHeight="1" thickBot="1" x14ac:dyDescent="0.35">
      <c r="A173" s="1476" t="s">
        <v>374</v>
      </c>
      <c r="B173" s="1477"/>
      <c r="C173" s="1477"/>
      <c r="D173" s="1477"/>
      <c r="E173" s="1477"/>
      <c r="F173" s="1477"/>
      <c r="G173" s="1477"/>
      <c r="H173" s="1477"/>
      <c r="I173" s="1477"/>
      <c r="J173" s="1477"/>
      <c r="K173" s="1477"/>
      <c r="L173" s="1477"/>
      <c r="M173" s="1477"/>
      <c r="N173" s="1478"/>
    </row>
    <row r="174" spans="1:14" ht="34.950000000000003" customHeight="1" thickBot="1" x14ac:dyDescent="0.35">
      <c r="A174" s="1919" t="s">
        <v>286</v>
      </c>
      <c r="B174" s="1920"/>
      <c r="C174" s="422" t="s">
        <v>287</v>
      </c>
      <c r="D174" s="1915" t="s">
        <v>240</v>
      </c>
      <c r="E174" s="1915"/>
      <c r="F174" s="1915" t="s">
        <v>288</v>
      </c>
      <c r="G174" s="1915"/>
      <c r="H174" s="422" t="s">
        <v>88</v>
      </c>
      <c r="I174" s="422" t="s">
        <v>44</v>
      </c>
      <c r="J174" s="422" t="s">
        <v>290</v>
      </c>
      <c r="K174" s="50" t="s">
        <v>752</v>
      </c>
      <c r="L174" s="1468" t="s">
        <v>302</v>
      </c>
      <c r="M174" s="1469"/>
      <c r="N174" s="1470"/>
    </row>
    <row r="175" spans="1:14" ht="18" customHeight="1" x14ac:dyDescent="0.3">
      <c r="A175" s="905"/>
      <c r="B175" s="1901"/>
      <c r="C175" s="1003"/>
      <c r="D175" s="1916"/>
      <c r="E175" s="1916"/>
      <c r="F175" s="1003"/>
      <c r="G175" s="1003"/>
      <c r="H175" s="1003"/>
      <c r="I175" s="1003"/>
      <c r="J175" s="1003"/>
      <c r="K175" s="1031"/>
      <c r="L175" s="1471"/>
      <c r="M175" s="1471"/>
      <c r="N175" s="1472"/>
    </row>
    <row r="176" spans="1:14" ht="15" customHeight="1" thickBot="1" x14ac:dyDescent="0.35">
      <c r="A176" s="905"/>
      <c r="B176" s="1901"/>
      <c r="C176" s="888"/>
      <c r="D176" s="1917"/>
      <c r="E176" s="1917"/>
      <c r="F176" s="888"/>
      <c r="G176" s="888"/>
      <c r="H176" s="888"/>
      <c r="I176" s="888"/>
      <c r="J176" s="888"/>
      <c r="K176" s="1475"/>
      <c r="L176" s="1473"/>
      <c r="M176" s="1473"/>
      <c r="N176" s="1474"/>
    </row>
    <row r="177" spans="1:145" s="4" customFormat="1" ht="30" customHeight="1" thickBot="1" x14ac:dyDescent="0.35">
      <c r="A177" s="1296" t="s">
        <v>227</v>
      </c>
      <c r="B177" s="1297"/>
      <c r="C177" s="1297"/>
      <c r="D177" s="1297"/>
      <c r="E177" s="1297"/>
      <c r="F177" s="1297"/>
      <c r="G177" s="1297"/>
      <c r="H177" s="1297"/>
      <c r="I177" s="1297"/>
      <c r="J177" s="1297"/>
      <c r="K177" s="1297"/>
      <c r="L177" s="1297"/>
      <c r="M177" s="1297"/>
      <c r="N177" s="1922"/>
    </row>
    <row r="178" spans="1:145" x14ac:dyDescent="0.3">
      <c r="A178" s="1923"/>
      <c r="B178" s="1924"/>
      <c r="C178" s="1924"/>
      <c r="D178" s="1924"/>
      <c r="E178" s="1924"/>
      <c r="F178" s="1924"/>
      <c r="G178" s="1924"/>
      <c r="H178" s="1924"/>
      <c r="I178" s="1924"/>
      <c r="J178" s="1924"/>
      <c r="K178" s="1924"/>
      <c r="L178" s="1924"/>
      <c r="M178" s="1924"/>
      <c r="N178" s="1925"/>
    </row>
    <row r="179" spans="1:145" x14ac:dyDescent="0.3">
      <c r="A179" s="1926"/>
      <c r="B179" s="1927"/>
      <c r="C179" s="1927"/>
      <c r="D179" s="1927"/>
      <c r="E179" s="1927"/>
      <c r="F179" s="1927"/>
      <c r="G179" s="1927"/>
      <c r="H179" s="1927"/>
      <c r="I179" s="1927"/>
      <c r="J179" s="1927"/>
      <c r="K179" s="1927"/>
      <c r="L179" s="1927"/>
      <c r="M179" s="1927"/>
      <c r="N179" s="1928"/>
    </row>
    <row r="180" spans="1:145" x14ac:dyDescent="0.3">
      <c r="A180" s="1926"/>
      <c r="B180" s="1927"/>
      <c r="C180" s="1927"/>
      <c r="D180" s="1927"/>
      <c r="E180" s="1927"/>
      <c r="F180" s="1927"/>
      <c r="G180" s="1927"/>
      <c r="H180" s="1927"/>
      <c r="I180" s="1927"/>
      <c r="J180" s="1927"/>
      <c r="K180" s="1927"/>
      <c r="L180" s="1927"/>
      <c r="M180" s="1927"/>
      <c r="N180" s="1928"/>
    </row>
    <row r="181" spans="1:145" x14ac:dyDescent="0.3">
      <c r="A181" s="1926"/>
      <c r="B181" s="1927"/>
      <c r="C181" s="1927"/>
      <c r="D181" s="1927"/>
      <c r="E181" s="1927"/>
      <c r="F181" s="1927"/>
      <c r="G181" s="1927"/>
      <c r="H181" s="1927"/>
      <c r="I181" s="1927"/>
      <c r="J181" s="1927"/>
      <c r="K181" s="1927"/>
      <c r="L181" s="1927"/>
      <c r="M181" s="1927"/>
      <c r="N181" s="1928"/>
    </row>
    <row r="182" spans="1:145" x14ac:dyDescent="0.3">
      <c r="A182" s="1926"/>
      <c r="B182" s="1927"/>
      <c r="C182" s="1927"/>
      <c r="D182" s="1927"/>
      <c r="E182" s="1927"/>
      <c r="F182" s="1927"/>
      <c r="G182" s="1927"/>
      <c r="H182" s="1927"/>
      <c r="I182" s="1927"/>
      <c r="J182" s="1927"/>
      <c r="K182" s="1927"/>
      <c r="L182" s="1927"/>
      <c r="M182" s="1927"/>
      <c r="N182" s="1928"/>
    </row>
    <row r="183" spans="1:145" x14ac:dyDescent="0.3">
      <c r="A183" s="1926"/>
      <c r="B183" s="1927"/>
      <c r="C183" s="1927"/>
      <c r="D183" s="1927"/>
      <c r="E183" s="1927"/>
      <c r="F183" s="1927"/>
      <c r="G183" s="1927"/>
      <c r="H183" s="1927"/>
      <c r="I183" s="1927"/>
      <c r="J183" s="1927"/>
      <c r="K183" s="1927"/>
      <c r="L183" s="1927"/>
      <c r="M183" s="1927"/>
      <c r="N183" s="1928"/>
    </row>
    <row r="184" spans="1:145" x14ac:dyDescent="0.3">
      <c r="A184" s="1926"/>
      <c r="B184" s="1927"/>
      <c r="C184" s="1927"/>
      <c r="D184" s="1927"/>
      <c r="E184" s="1927"/>
      <c r="F184" s="1927"/>
      <c r="G184" s="1927"/>
      <c r="H184" s="1927"/>
      <c r="I184" s="1927"/>
      <c r="J184" s="1927"/>
      <c r="K184" s="1927"/>
      <c r="L184" s="1927"/>
      <c r="M184" s="1927"/>
      <c r="N184" s="1928"/>
    </row>
    <row r="185" spans="1:145" x14ac:dyDescent="0.3">
      <c r="A185" s="1926"/>
      <c r="B185" s="1927"/>
      <c r="C185" s="1927"/>
      <c r="D185" s="1927"/>
      <c r="E185" s="1927"/>
      <c r="F185" s="1927"/>
      <c r="G185" s="1927"/>
      <c r="H185" s="1927"/>
      <c r="I185" s="1927"/>
      <c r="J185" s="1927"/>
      <c r="K185" s="1927"/>
      <c r="L185" s="1927"/>
      <c r="M185" s="1927"/>
      <c r="N185" s="1928"/>
    </row>
    <row r="186" spans="1:145" x14ac:dyDescent="0.3">
      <c r="A186" s="1926"/>
      <c r="B186" s="1927"/>
      <c r="C186" s="1927"/>
      <c r="D186" s="1927"/>
      <c r="E186" s="1927"/>
      <c r="F186" s="1927"/>
      <c r="G186" s="1927"/>
      <c r="H186" s="1927"/>
      <c r="I186" s="1927"/>
      <c r="J186" s="1927"/>
      <c r="K186" s="1927"/>
      <c r="L186" s="1927"/>
      <c r="M186" s="1927"/>
      <c r="N186" s="1928"/>
      <c r="EO186" t="b">
        <v>0</v>
      </c>
    </row>
    <row r="187" spans="1:145" x14ac:dyDescent="0.3">
      <c r="A187" s="1926"/>
      <c r="B187" s="1927"/>
      <c r="C187" s="1927"/>
      <c r="D187" s="1927"/>
      <c r="E187" s="1927"/>
      <c r="F187" s="1927"/>
      <c r="G187" s="1927"/>
      <c r="H187" s="1927"/>
      <c r="I187" s="1927"/>
      <c r="J187" s="1927"/>
      <c r="K187" s="1927"/>
      <c r="L187" s="1927"/>
      <c r="M187" s="1927"/>
      <c r="N187" s="1928"/>
      <c r="EO187" t="b">
        <v>0</v>
      </c>
    </row>
    <row r="188" spans="1:145" x14ac:dyDescent="0.3">
      <c r="A188" s="1926"/>
      <c r="B188" s="1927"/>
      <c r="C188" s="1927"/>
      <c r="D188" s="1927"/>
      <c r="E188" s="1927"/>
      <c r="F188" s="1927"/>
      <c r="G188" s="1927"/>
      <c r="H188" s="1927"/>
      <c r="I188" s="1927"/>
      <c r="J188" s="1927"/>
      <c r="K188" s="1927"/>
      <c r="L188" s="1927"/>
      <c r="M188" s="1927"/>
      <c r="N188" s="1928"/>
    </row>
    <row r="189" spans="1:145" ht="15" thickBot="1" x14ac:dyDescent="0.35">
      <c r="A189" s="1926"/>
      <c r="B189" s="1927"/>
      <c r="C189" s="1927"/>
      <c r="D189" s="1927"/>
      <c r="E189" s="1927"/>
      <c r="F189" s="1927"/>
      <c r="G189" s="1927"/>
      <c r="H189" s="1927"/>
      <c r="I189" s="1927"/>
      <c r="J189" s="1927"/>
      <c r="K189" s="1927"/>
      <c r="L189" s="1927"/>
      <c r="M189" s="1927"/>
      <c r="N189" s="1928"/>
    </row>
    <row r="190" spans="1:145" ht="30" customHeight="1" thickTop="1" thickBot="1" x14ac:dyDescent="0.35">
      <c r="A190" s="1929" t="s">
        <v>291</v>
      </c>
      <c r="B190" s="1930"/>
      <c r="C190" s="1930"/>
      <c r="D190" s="1930"/>
      <c r="E190" s="1930"/>
      <c r="F190" s="1930"/>
      <c r="G190" s="1930"/>
      <c r="H190" s="1930"/>
      <c r="I190" s="1930"/>
      <c r="J190" s="1930"/>
      <c r="K190" s="1930"/>
      <c r="L190" s="1930"/>
      <c r="M190" s="1930"/>
      <c r="N190" s="1931"/>
    </row>
    <row r="191" spans="1:145" s="4" customFormat="1" ht="40.200000000000003" customHeight="1" thickBot="1" x14ac:dyDescent="0.35">
      <c r="A191" s="1921" t="s">
        <v>292</v>
      </c>
      <c r="B191" s="632"/>
      <c r="C191" s="632"/>
      <c r="D191" s="812"/>
      <c r="E191" s="921" t="s">
        <v>88</v>
      </c>
      <c r="F191" s="924"/>
      <c r="G191" s="922"/>
      <c r="H191" s="921" t="s">
        <v>365</v>
      </c>
      <c r="I191" s="924"/>
      <c r="J191" s="922"/>
      <c r="K191" s="921" t="s">
        <v>361</v>
      </c>
      <c r="L191" s="924"/>
      <c r="M191" s="924"/>
      <c r="N191" s="1402"/>
    </row>
    <row r="192" spans="1:145" s="4" customFormat="1" ht="30.15" customHeight="1" thickBot="1" x14ac:dyDescent="0.35">
      <c r="A192" s="1784"/>
      <c r="B192" s="1130"/>
      <c r="C192" s="1130"/>
      <c r="D192" s="1131"/>
      <c r="E192" s="965"/>
      <c r="F192" s="965"/>
      <c r="G192" s="965"/>
      <c r="H192" s="968"/>
      <c r="I192" s="965"/>
      <c r="J192" s="969"/>
      <c r="K192" s="341"/>
      <c r="L192" s="342"/>
      <c r="M192" s="342"/>
      <c r="N192" s="343"/>
      <c r="EO192" s="4" t="b">
        <v>0</v>
      </c>
    </row>
    <row r="193" spans="1:14" s="4" customFormat="1" ht="30" customHeight="1" thickBot="1" x14ac:dyDescent="0.35">
      <c r="A193" s="1045" t="s">
        <v>294</v>
      </c>
      <c r="B193" s="1046"/>
      <c r="C193" s="1046"/>
      <c r="D193" s="1048"/>
      <c r="E193" s="1526" t="s">
        <v>819</v>
      </c>
      <c r="F193" s="1046"/>
      <c r="G193" s="1046"/>
      <c r="H193" s="1046"/>
      <c r="I193" s="1046"/>
      <c r="J193" s="1046"/>
      <c r="K193" s="1046"/>
      <c r="L193" s="530"/>
      <c r="M193" s="530"/>
      <c r="N193" s="531"/>
    </row>
    <row r="194" spans="1:14" ht="34.950000000000003" customHeight="1" thickBot="1" x14ac:dyDescent="0.35">
      <c r="A194" s="1483"/>
      <c r="B194" s="1484"/>
      <c r="C194" s="1912" t="s">
        <v>296</v>
      </c>
      <c r="D194" s="1918"/>
      <c r="E194" s="1487" t="s">
        <v>297</v>
      </c>
      <c r="F194" s="1488"/>
      <c r="G194" s="1912" t="s">
        <v>296</v>
      </c>
      <c r="H194" s="1918"/>
      <c r="I194" s="631" t="s">
        <v>293</v>
      </c>
      <c r="J194" s="632"/>
      <c r="K194" s="632"/>
      <c r="L194" s="632"/>
      <c r="M194" s="632"/>
      <c r="N194" s="633"/>
    </row>
    <row r="195" spans="1:14" ht="30" customHeight="1" thickBot="1" x14ac:dyDescent="0.4">
      <c r="A195" s="1485"/>
      <c r="B195" s="1486"/>
      <c r="C195" s="1350"/>
      <c r="D195" s="1352"/>
      <c r="E195" s="1350"/>
      <c r="F195" s="1352"/>
      <c r="G195" s="1350"/>
      <c r="H195" s="1352"/>
      <c r="I195" s="1465"/>
      <c r="J195" s="1466"/>
      <c r="K195" s="1466"/>
      <c r="L195" s="1466"/>
      <c r="M195" s="1466"/>
      <c r="N195" s="1467"/>
    </row>
    <row r="196" spans="1:14" ht="24" customHeight="1" thickBot="1" x14ac:dyDescent="0.35">
      <c r="A196" s="1932" t="s">
        <v>295</v>
      </c>
      <c r="B196" s="1738"/>
      <c r="C196" s="1912" t="s">
        <v>301</v>
      </c>
      <c r="D196" s="1918"/>
      <c r="E196" s="1912" t="s">
        <v>298</v>
      </c>
      <c r="F196" s="1918"/>
      <c r="G196" s="1913" t="s">
        <v>301</v>
      </c>
      <c r="H196" s="1913"/>
      <c r="I196" s="1503" t="s">
        <v>302</v>
      </c>
      <c r="J196" s="1504"/>
      <c r="K196" s="1504"/>
      <c r="L196" s="1504"/>
      <c r="M196" s="1504"/>
      <c r="N196" s="1505"/>
    </row>
    <row r="197" spans="1:14" ht="24.9" customHeight="1" x14ac:dyDescent="0.3">
      <c r="A197" s="1479"/>
      <c r="B197" s="1480"/>
      <c r="C197" s="1489"/>
      <c r="D197" s="1480"/>
      <c r="E197" s="1489"/>
      <c r="F197" s="1480"/>
      <c r="G197" s="1489"/>
      <c r="H197" s="1480"/>
      <c r="I197" s="1506"/>
      <c r="J197" s="1506"/>
      <c r="K197" s="1506"/>
      <c r="L197" s="1506"/>
      <c r="M197" s="1506"/>
      <c r="N197" s="1507"/>
    </row>
    <row r="198" spans="1:14" ht="20.100000000000001" customHeight="1" thickBot="1" x14ac:dyDescent="0.35">
      <c r="A198" s="1481"/>
      <c r="B198" s="1482"/>
      <c r="C198" s="1490"/>
      <c r="D198" s="1482"/>
      <c r="E198" s="1490"/>
      <c r="F198" s="1482"/>
      <c r="G198" s="1490"/>
      <c r="H198" s="1482"/>
      <c r="I198" s="1508"/>
      <c r="J198" s="1508"/>
      <c r="K198" s="1508"/>
      <c r="L198" s="1508"/>
      <c r="M198" s="1508"/>
      <c r="N198" s="1509"/>
    </row>
    <row r="199" spans="1:14" ht="26.4" customHeight="1" thickBot="1" x14ac:dyDescent="0.35">
      <c r="A199" s="1483"/>
      <c r="B199" s="1495"/>
      <c r="C199" s="1912" t="s">
        <v>303</v>
      </c>
      <c r="D199" s="1918"/>
      <c r="E199" s="1487" t="s">
        <v>299</v>
      </c>
      <c r="F199" s="1488"/>
      <c r="G199" s="1912" t="s">
        <v>303</v>
      </c>
      <c r="H199" s="1918"/>
      <c r="I199" s="1510" t="s">
        <v>820</v>
      </c>
      <c r="J199" s="1511"/>
      <c r="K199" s="1511"/>
      <c r="L199" s="1511"/>
      <c r="M199" s="1511"/>
      <c r="N199" s="1512"/>
    </row>
    <row r="200" spans="1:14" ht="15" customHeight="1" x14ac:dyDescent="0.3">
      <c r="A200" s="1496"/>
      <c r="B200" s="1497"/>
      <c r="C200" s="1489"/>
      <c r="D200" s="1480"/>
      <c r="E200" s="1491"/>
      <c r="F200" s="1492"/>
      <c r="G200" s="1489"/>
      <c r="H200" s="1906"/>
      <c r="I200" s="1513"/>
      <c r="J200" s="1514"/>
      <c r="K200" s="1514"/>
      <c r="L200" s="1514"/>
      <c r="M200" s="1514"/>
      <c r="N200" s="1515"/>
    </row>
    <row r="201" spans="1:14" ht="24.9" customHeight="1" thickBot="1" x14ac:dyDescent="0.35">
      <c r="A201" s="1496"/>
      <c r="B201" s="1497"/>
      <c r="C201" s="1490"/>
      <c r="D201" s="1482"/>
      <c r="E201" s="1493"/>
      <c r="F201" s="1494"/>
      <c r="G201" s="1490"/>
      <c r="H201" s="1910"/>
      <c r="I201" s="1516"/>
      <c r="J201" s="1517"/>
      <c r="K201" s="1517"/>
      <c r="L201" s="1517"/>
      <c r="M201" s="1517"/>
      <c r="N201" s="1518"/>
    </row>
    <row r="202" spans="1:14" ht="24.9" customHeight="1" thickBot="1" x14ac:dyDescent="0.35">
      <c r="A202" s="1496"/>
      <c r="B202" s="1497"/>
      <c r="C202" s="1499"/>
      <c r="D202" s="1500"/>
      <c r="E202" s="1738" t="s">
        <v>300</v>
      </c>
      <c r="F202" s="1738"/>
      <c r="G202" s="1522"/>
      <c r="H202" s="1523"/>
      <c r="I202" s="1516"/>
      <c r="J202" s="1517"/>
      <c r="K202" s="1517"/>
      <c r="L202" s="1517"/>
      <c r="M202" s="1517"/>
      <c r="N202" s="1518"/>
    </row>
    <row r="203" spans="1:14" ht="24.9" customHeight="1" thickBot="1" x14ac:dyDescent="0.35">
      <c r="A203" s="1485"/>
      <c r="B203" s="1498"/>
      <c r="C203" s="1501"/>
      <c r="D203" s="1502"/>
      <c r="E203" s="1350"/>
      <c r="F203" s="1352"/>
      <c r="G203" s="1524"/>
      <c r="H203" s="1525"/>
      <c r="I203" s="1519"/>
      <c r="J203" s="1520"/>
      <c r="K203" s="1520"/>
      <c r="L203" s="1520"/>
      <c r="M203" s="1520"/>
      <c r="N203" s="1521"/>
    </row>
    <row r="204" spans="1:14" ht="21.6" thickBot="1" x14ac:dyDescent="0.35">
      <c r="A204" s="1045" t="s">
        <v>304</v>
      </c>
      <c r="B204" s="1046"/>
      <c r="C204" s="1046"/>
      <c r="D204" s="1046"/>
      <c r="E204" s="1046"/>
      <c r="F204" s="1046"/>
      <c r="G204" s="1046"/>
      <c r="H204" s="1046"/>
      <c r="I204" s="1046"/>
      <c r="J204" s="1046"/>
      <c r="K204" s="1046"/>
      <c r="L204" s="1046"/>
      <c r="M204" s="1046"/>
      <c r="N204" s="1902"/>
    </row>
    <row r="205" spans="1:14" ht="30" customHeight="1" thickBot="1" x14ac:dyDescent="0.35">
      <c r="A205" s="1792" t="s">
        <v>88</v>
      </c>
      <c r="B205" s="1012"/>
      <c r="C205" s="1011" t="s">
        <v>305</v>
      </c>
      <c r="D205" s="1012"/>
      <c r="E205" s="1835" t="s">
        <v>306</v>
      </c>
      <c r="F205" s="1836"/>
      <c r="G205" s="1835" t="s">
        <v>307</v>
      </c>
      <c r="H205" s="1836"/>
      <c r="I205" s="1835" t="s">
        <v>308</v>
      </c>
      <c r="J205" s="1836"/>
      <c r="K205" s="418" t="s">
        <v>309</v>
      </c>
      <c r="L205" s="1903" t="s">
        <v>310</v>
      </c>
      <c r="M205" s="1904"/>
      <c r="N205" s="1905"/>
    </row>
    <row r="206" spans="1:14" x14ac:dyDescent="0.3">
      <c r="A206" s="1894"/>
      <c r="B206" s="1895"/>
      <c r="C206" s="966"/>
      <c r="D206" s="967"/>
      <c r="E206" s="1489"/>
      <c r="F206" s="1480"/>
      <c r="G206" s="1489"/>
      <c r="H206" s="1480"/>
      <c r="I206" s="1489"/>
      <c r="J206" s="1480"/>
      <c r="K206" s="1003"/>
      <c r="L206" s="1489"/>
      <c r="M206" s="1906"/>
      <c r="N206" s="1907"/>
    </row>
    <row r="207" spans="1:14" x14ac:dyDescent="0.3">
      <c r="A207" s="1896"/>
      <c r="B207" s="1897"/>
      <c r="C207" s="1900"/>
      <c r="D207" s="1901"/>
      <c r="E207" s="1764"/>
      <c r="F207" s="1765"/>
      <c r="G207" s="1764"/>
      <c r="H207" s="1765"/>
      <c r="I207" s="1764"/>
      <c r="J207" s="1765"/>
      <c r="K207" s="888"/>
      <c r="L207" s="1764"/>
      <c r="M207" s="1908"/>
      <c r="N207" s="1909"/>
    </row>
    <row r="208" spans="1:14" ht="15" thickBot="1" x14ac:dyDescent="0.35">
      <c r="A208" s="1898"/>
      <c r="B208" s="1899"/>
      <c r="C208" s="968"/>
      <c r="D208" s="969"/>
      <c r="E208" s="1490"/>
      <c r="F208" s="1482"/>
      <c r="G208" s="1490"/>
      <c r="H208" s="1482"/>
      <c r="I208" s="1490"/>
      <c r="J208" s="1482"/>
      <c r="K208" s="889"/>
      <c r="L208" s="1490"/>
      <c r="M208" s="1910"/>
      <c r="N208" s="1911"/>
    </row>
    <row r="209" spans="1:14" ht="22.2" customHeight="1" thickBot="1" x14ac:dyDescent="0.35">
      <c r="A209" s="1792" t="s">
        <v>384</v>
      </c>
      <c r="B209" s="1754"/>
      <c r="C209" s="1754"/>
      <c r="D209" s="1012"/>
      <c r="E209" s="1526" t="s">
        <v>311</v>
      </c>
      <c r="F209" s="1046"/>
      <c r="G209" s="1046"/>
      <c r="H209" s="1046"/>
      <c r="I209" s="1046"/>
      <c r="J209" s="1048"/>
      <c r="K209" s="1912" t="s">
        <v>385</v>
      </c>
      <c r="L209" s="1913"/>
      <c r="M209" s="1913"/>
      <c r="N209" s="1914"/>
    </row>
    <row r="210" spans="1:14" ht="23.4" customHeight="1" thickBot="1" x14ac:dyDescent="0.35">
      <c r="A210" s="1875"/>
      <c r="B210" s="1876"/>
      <c r="C210" s="1876"/>
      <c r="D210" s="1492"/>
      <c r="E210" s="1011" t="s">
        <v>808</v>
      </c>
      <c r="F210" s="1754"/>
      <c r="G210" s="1012"/>
      <c r="H210" s="1011" t="s">
        <v>809</v>
      </c>
      <c r="I210" s="1754"/>
      <c r="J210" s="1012"/>
      <c r="K210" s="1880"/>
      <c r="L210" s="1881"/>
      <c r="M210" s="1881"/>
      <c r="N210" s="1882"/>
    </row>
    <row r="211" spans="1:14" x14ac:dyDescent="0.3">
      <c r="A211" s="1877"/>
      <c r="B211" s="1878"/>
      <c r="C211" s="1878"/>
      <c r="D211" s="1879"/>
      <c r="E211" s="1886"/>
      <c r="F211" s="1887"/>
      <c r="G211" s="1888"/>
      <c r="H211" s="1880"/>
      <c r="I211" s="1881"/>
      <c r="J211" s="1892"/>
      <c r="K211" s="1883"/>
      <c r="L211" s="1884"/>
      <c r="M211" s="1884"/>
      <c r="N211" s="1885"/>
    </row>
    <row r="212" spans="1:14" ht="15" thickBot="1" x14ac:dyDescent="0.35">
      <c r="A212" s="1877"/>
      <c r="B212" s="1878"/>
      <c r="C212" s="1878"/>
      <c r="D212" s="1879"/>
      <c r="E212" s="1889"/>
      <c r="F212" s="1890"/>
      <c r="G212" s="1891"/>
      <c r="H212" s="1883"/>
      <c r="I212" s="1884"/>
      <c r="J212" s="1893"/>
      <c r="K212" s="1883"/>
      <c r="L212" s="1884"/>
      <c r="M212" s="1884"/>
      <c r="N212" s="1885"/>
    </row>
    <row r="213" spans="1:14" s="4" customFormat="1" ht="25.2" customHeight="1" thickBot="1" x14ac:dyDescent="0.35">
      <c r="A213" s="1869" t="s">
        <v>254</v>
      </c>
      <c r="B213" s="1870"/>
      <c r="C213" s="1870"/>
      <c r="D213" s="1870"/>
      <c r="E213" s="1870"/>
      <c r="F213" s="1870"/>
      <c r="G213" s="1870"/>
      <c r="H213" s="1870"/>
      <c r="I213" s="1870"/>
      <c r="J213" s="1870"/>
      <c r="K213" s="1870"/>
      <c r="L213" s="1870"/>
      <c r="M213" s="1870"/>
      <c r="N213" s="1871"/>
    </row>
    <row r="214" spans="1:14" ht="15" thickTop="1" x14ac:dyDescent="0.3">
      <c r="A214" s="1826"/>
      <c r="B214" s="1827"/>
      <c r="C214" s="1827"/>
      <c r="D214" s="1827"/>
      <c r="E214" s="1827"/>
      <c r="F214" s="1827"/>
      <c r="G214" s="1827"/>
      <c r="H214" s="1827"/>
      <c r="I214" s="1827"/>
      <c r="J214" s="1827"/>
      <c r="K214" s="1827"/>
      <c r="L214" s="1827"/>
      <c r="M214" s="1827"/>
      <c r="N214" s="1828"/>
    </row>
    <row r="215" spans="1:14" x14ac:dyDescent="0.3">
      <c r="A215" s="1829"/>
      <c r="B215" s="1830"/>
      <c r="C215" s="1830"/>
      <c r="D215" s="1830"/>
      <c r="E215" s="1830"/>
      <c r="F215" s="1830"/>
      <c r="G215" s="1830"/>
      <c r="H215" s="1830"/>
      <c r="I215" s="1830"/>
      <c r="J215" s="1830"/>
      <c r="K215" s="1830"/>
      <c r="L215" s="1830"/>
      <c r="M215" s="1830"/>
      <c r="N215" s="1831"/>
    </row>
    <row r="216" spans="1:14" x14ac:dyDescent="0.3">
      <c r="A216" s="1829"/>
      <c r="B216" s="1830"/>
      <c r="C216" s="1830"/>
      <c r="D216" s="1830"/>
      <c r="E216" s="1830"/>
      <c r="F216" s="1830"/>
      <c r="G216" s="1830"/>
      <c r="H216" s="1830"/>
      <c r="I216" s="1830"/>
      <c r="J216" s="1830"/>
      <c r="K216" s="1830"/>
      <c r="L216" s="1830"/>
      <c r="M216" s="1830"/>
      <c r="N216" s="1831"/>
    </row>
    <row r="217" spans="1:14" x14ac:dyDescent="0.3">
      <c r="A217" s="1829"/>
      <c r="B217" s="1830"/>
      <c r="C217" s="1830"/>
      <c r="D217" s="1830"/>
      <c r="E217" s="1830"/>
      <c r="F217" s="1830"/>
      <c r="G217" s="1830"/>
      <c r="H217" s="1830"/>
      <c r="I217" s="1830"/>
      <c r="J217" s="1830"/>
      <c r="K217" s="1830"/>
      <c r="L217" s="1830"/>
      <c r="M217" s="1830"/>
      <c r="N217" s="1831"/>
    </row>
    <row r="218" spans="1:14" x14ac:dyDescent="0.3">
      <c r="A218" s="1829"/>
      <c r="B218" s="1830"/>
      <c r="C218" s="1830"/>
      <c r="D218" s="1830"/>
      <c r="E218" s="1830"/>
      <c r="F218" s="1830"/>
      <c r="G218" s="1830"/>
      <c r="H218" s="1830"/>
      <c r="I218" s="1830"/>
      <c r="J218" s="1830"/>
      <c r="K218" s="1830"/>
      <c r="L218" s="1830"/>
      <c r="M218" s="1830"/>
      <c r="N218" s="1831"/>
    </row>
    <row r="219" spans="1:14" x14ac:dyDescent="0.3">
      <c r="A219" s="1829"/>
      <c r="B219" s="1830"/>
      <c r="C219" s="1830"/>
      <c r="D219" s="1830"/>
      <c r="E219" s="1830"/>
      <c r="F219" s="1830"/>
      <c r="G219" s="1830"/>
      <c r="H219" s="1830"/>
      <c r="I219" s="1830"/>
      <c r="J219" s="1830"/>
      <c r="K219" s="1830"/>
      <c r="L219" s="1830"/>
      <c r="M219" s="1830"/>
      <c r="N219" s="1831"/>
    </row>
    <row r="220" spans="1:14" ht="15" thickBot="1" x14ac:dyDescent="0.35">
      <c r="A220" s="1829"/>
      <c r="B220" s="1830"/>
      <c r="C220" s="1830"/>
      <c r="D220" s="1830"/>
      <c r="E220" s="1830"/>
      <c r="F220" s="1830"/>
      <c r="G220" s="1830"/>
      <c r="H220" s="1830"/>
      <c r="I220" s="1830"/>
      <c r="J220" s="1830"/>
      <c r="K220" s="1830"/>
      <c r="L220" s="1830"/>
      <c r="M220" s="1830"/>
      <c r="N220" s="1831"/>
    </row>
    <row r="221" spans="1:14" ht="3.75" customHeight="1" thickTop="1" thickBot="1" x14ac:dyDescent="0.35">
      <c r="A221" s="1442"/>
      <c r="B221" s="1443"/>
      <c r="C221" s="1443"/>
      <c r="D221" s="1443"/>
      <c r="E221" s="1443"/>
      <c r="F221" s="1443"/>
      <c r="G221" s="1443"/>
      <c r="H221" s="1443"/>
      <c r="I221" s="1443"/>
      <c r="J221" s="1443"/>
      <c r="K221" s="1443"/>
      <c r="L221" s="1443"/>
      <c r="M221" s="1443"/>
      <c r="N221" s="1444"/>
    </row>
    <row r="222" spans="1:14" ht="3.75" customHeight="1" thickTop="1" thickBot="1" x14ac:dyDescent="0.35">
      <c r="A222" s="1442"/>
      <c r="B222" s="1443"/>
      <c r="C222" s="1443"/>
      <c r="D222" s="1443"/>
      <c r="E222" s="1443"/>
      <c r="F222" s="1443"/>
      <c r="G222" s="1443"/>
      <c r="H222" s="1443"/>
      <c r="I222" s="1443"/>
      <c r="J222" s="1443"/>
      <c r="K222" s="1443"/>
      <c r="L222" s="1443"/>
      <c r="M222" s="1443"/>
      <c r="N222" s="1444"/>
    </row>
    <row r="223" spans="1:14" s="4" customFormat="1" ht="35.4" customHeight="1" thickTop="1" thickBot="1" x14ac:dyDescent="0.35">
      <c r="A223" s="1872" t="s">
        <v>810</v>
      </c>
      <c r="B223" s="1873"/>
      <c r="C223" s="1873"/>
      <c r="D223" s="1873"/>
      <c r="E223" s="1873"/>
      <c r="F223" s="1873"/>
      <c r="G223" s="1873"/>
      <c r="H223" s="1873"/>
      <c r="I223" s="1873"/>
      <c r="J223" s="1873"/>
      <c r="K223" s="1873"/>
      <c r="L223" s="1873"/>
      <c r="M223" s="1873"/>
      <c r="N223" s="1874"/>
    </row>
    <row r="224" spans="1:14" s="4" customFormat="1" ht="35.1" customHeight="1" thickBot="1" x14ac:dyDescent="0.35">
      <c r="A224" s="1223" t="s">
        <v>312</v>
      </c>
      <c r="B224" s="1224"/>
      <c r="C224" s="1224"/>
      <c r="D224" s="1224"/>
      <c r="E224" s="1224"/>
      <c r="F224" s="1224"/>
      <c r="G224" s="1224"/>
      <c r="H224" s="1224"/>
      <c r="I224" s="1224"/>
      <c r="J224" s="1224"/>
      <c r="K224" s="1224"/>
      <c r="L224" s="1224"/>
      <c r="M224" s="1224"/>
      <c r="N224" s="1751"/>
    </row>
    <row r="225" spans="1:14" s="4" customFormat="1" ht="46.2" customHeight="1" thickBot="1" x14ac:dyDescent="0.35">
      <c r="A225" s="297" t="s">
        <v>113</v>
      </c>
      <c r="B225" s="1011" t="s">
        <v>45</v>
      </c>
      <c r="C225" s="1012"/>
      <c r="D225" s="1011" t="s">
        <v>47</v>
      </c>
      <c r="E225" s="1754"/>
      <c r="F225" s="1012"/>
      <c r="G225" s="1011" t="s">
        <v>313</v>
      </c>
      <c r="H225" s="1754"/>
      <c r="I225" s="1012"/>
      <c r="J225" s="1371" t="s">
        <v>314</v>
      </c>
      <c r="K225" s="1371"/>
      <c r="L225" s="1011" t="s">
        <v>315</v>
      </c>
      <c r="M225" s="1012"/>
      <c r="N225" s="298" t="s">
        <v>371</v>
      </c>
    </row>
    <row r="226" spans="1:14" s="4" customFormat="1" ht="37.950000000000003" customHeight="1" thickBot="1" x14ac:dyDescent="0.35">
      <c r="A226" s="408"/>
      <c r="B226" s="1129"/>
      <c r="C226" s="1131"/>
      <c r="D226" s="1129"/>
      <c r="E226" s="1130"/>
      <c r="F226" s="1131"/>
      <c r="G226" s="1787"/>
      <c r="H226" s="1789"/>
      <c r="I226" s="1788"/>
      <c r="J226" s="1129"/>
      <c r="K226" s="1131"/>
      <c r="L226" s="1129"/>
      <c r="M226" s="1131"/>
      <c r="N226" s="204"/>
    </row>
    <row r="227" spans="1:14" s="4" customFormat="1" ht="48" customHeight="1" thickBot="1" x14ac:dyDescent="0.35">
      <c r="A227" s="299" t="s">
        <v>116</v>
      </c>
      <c r="B227" s="412" t="s">
        <v>97</v>
      </c>
      <c r="C227" s="79" t="s">
        <v>822</v>
      </c>
      <c r="D227" s="412" t="s">
        <v>316</v>
      </c>
      <c r="E227" s="1752" t="s">
        <v>317</v>
      </c>
      <c r="F227" s="1753"/>
      <c r="G227" s="415" t="s">
        <v>318</v>
      </c>
      <c r="H227" s="1752" t="s">
        <v>319</v>
      </c>
      <c r="I227" s="1753"/>
      <c r="J227" s="80" t="s">
        <v>320</v>
      </c>
      <c r="K227" s="412" t="s">
        <v>151</v>
      </c>
      <c r="L227" s="1371" t="s">
        <v>204</v>
      </c>
      <c r="M227" s="1371"/>
      <c r="N227" s="300" t="s">
        <v>321</v>
      </c>
    </row>
    <row r="228" spans="1:14" s="4" customFormat="1" ht="39.6" customHeight="1" thickBot="1" x14ac:dyDescent="0.35">
      <c r="A228" s="205"/>
      <c r="B228" s="100"/>
      <c r="C228" s="101"/>
      <c r="D228" s="411"/>
      <c r="E228" s="1787"/>
      <c r="F228" s="1788"/>
      <c r="G228" s="99"/>
      <c r="H228" s="1787"/>
      <c r="I228" s="1788"/>
      <c r="J228" s="411"/>
      <c r="K228" s="410"/>
      <c r="L228" s="1866"/>
      <c r="M228" s="1866"/>
      <c r="N228" s="206"/>
    </row>
    <row r="229" spans="1:14" s="4" customFormat="1" ht="35.1" customHeight="1" thickBot="1" x14ac:dyDescent="0.4">
      <c r="A229" s="1867" t="s">
        <v>386</v>
      </c>
      <c r="B229" s="1868"/>
      <c r="C229" s="1868"/>
      <c r="D229" s="1868"/>
      <c r="E229" s="1868"/>
      <c r="F229" s="1868"/>
      <c r="G229" s="1868"/>
      <c r="H229" s="1868"/>
      <c r="I229" s="1868"/>
      <c r="J229" s="1868"/>
      <c r="K229" s="1868"/>
      <c r="L229" s="1868"/>
      <c r="M229" s="418" t="s">
        <v>338</v>
      </c>
      <c r="N229" s="244"/>
    </row>
    <row r="230" spans="1:14" ht="46.95" customHeight="1" thickBot="1" x14ac:dyDescent="0.35">
      <c r="A230" s="1780"/>
      <c r="B230" s="1781"/>
      <c r="C230" s="1838" t="s">
        <v>323</v>
      </c>
      <c r="D230" s="1838"/>
      <c r="E230" s="1838" t="s">
        <v>108</v>
      </c>
      <c r="F230" s="1838"/>
      <c r="G230" s="1838" t="s">
        <v>823</v>
      </c>
      <c r="H230" s="1838"/>
      <c r="I230" s="1838" t="s">
        <v>316</v>
      </c>
      <c r="J230" s="1838"/>
      <c r="K230" s="1835" t="s">
        <v>324</v>
      </c>
      <c r="L230" s="1837"/>
      <c r="M230" s="1845"/>
      <c r="N230" s="1846"/>
    </row>
    <row r="231" spans="1:14" ht="14.4" customHeight="1" x14ac:dyDescent="0.3">
      <c r="A231" s="1780"/>
      <c r="B231" s="1781"/>
      <c r="C231" s="1003"/>
      <c r="D231" s="1003"/>
      <c r="E231" s="1003"/>
      <c r="F231" s="1003"/>
      <c r="G231" s="1758"/>
      <c r="H231" s="1758"/>
      <c r="I231" s="1808"/>
      <c r="J231" s="1808"/>
      <c r="K231" s="1003"/>
      <c r="L231" s="1489"/>
      <c r="M231" s="1847"/>
      <c r="N231" s="1848"/>
    </row>
    <row r="232" spans="1:14" ht="28.2" customHeight="1" thickBot="1" x14ac:dyDescent="0.35">
      <c r="A232" s="1780"/>
      <c r="B232" s="1781"/>
      <c r="C232" s="888"/>
      <c r="D232" s="888"/>
      <c r="E232" s="888"/>
      <c r="F232" s="888"/>
      <c r="G232" s="1759"/>
      <c r="H232" s="1759"/>
      <c r="I232" s="1844"/>
      <c r="J232" s="1844"/>
      <c r="K232" s="888"/>
      <c r="L232" s="1764"/>
      <c r="M232" s="1849"/>
      <c r="N232" s="1850"/>
    </row>
    <row r="233" spans="1:14" s="4" customFormat="1" ht="32.4" customHeight="1" thickBot="1" x14ac:dyDescent="0.35">
      <c r="A233" s="1223" t="s">
        <v>325</v>
      </c>
      <c r="B233" s="1224"/>
      <c r="C233" s="1224"/>
      <c r="D233" s="1224"/>
      <c r="E233" s="1224"/>
      <c r="F233" s="1224"/>
      <c r="G233" s="1224"/>
      <c r="H233" s="1224"/>
      <c r="I233" s="1224"/>
      <c r="J233" s="1224"/>
      <c r="K233" s="1224"/>
      <c r="L233" s="1224"/>
      <c r="M233" s="1224"/>
      <c r="N233" s="1751"/>
    </row>
    <row r="234" spans="1:14" s="4" customFormat="1" ht="52.2" customHeight="1" thickBot="1" x14ac:dyDescent="0.35">
      <c r="A234" s="299" t="s">
        <v>116</v>
      </c>
      <c r="B234" s="412" t="s">
        <v>97</v>
      </c>
      <c r="C234" s="79" t="s">
        <v>822</v>
      </c>
      <c r="D234" s="412" t="s">
        <v>316</v>
      </c>
      <c r="E234" s="1752" t="s">
        <v>317</v>
      </c>
      <c r="F234" s="1753"/>
      <c r="G234" s="415" t="s">
        <v>318</v>
      </c>
      <c r="H234" s="1752" t="s">
        <v>319</v>
      </c>
      <c r="I234" s="1753"/>
      <c r="J234" s="1011" t="s">
        <v>326</v>
      </c>
      <c r="K234" s="1754"/>
      <c r="L234" s="1754"/>
      <c r="M234" s="1012"/>
      <c r="N234" s="300" t="s">
        <v>327</v>
      </c>
    </row>
    <row r="235" spans="1:14" ht="40.200000000000003" customHeight="1" thickBot="1" x14ac:dyDescent="0.35">
      <c r="A235" s="1841"/>
      <c r="B235" s="1003"/>
      <c r="C235" s="1758"/>
      <c r="D235" s="1808"/>
      <c r="E235" s="1489"/>
      <c r="F235" s="1480"/>
      <c r="G235" s="1003"/>
      <c r="H235" s="1489"/>
      <c r="I235" s="1480"/>
      <c r="J235" s="1011" t="s">
        <v>328</v>
      </c>
      <c r="K235" s="1012"/>
      <c r="L235" s="1011" t="s">
        <v>329</v>
      </c>
      <c r="M235" s="1012"/>
      <c r="N235" s="245"/>
    </row>
    <row r="236" spans="1:14" ht="16.2" thickBot="1" x14ac:dyDescent="0.35">
      <c r="A236" s="1842"/>
      <c r="B236" s="888"/>
      <c r="C236" s="1759"/>
      <c r="D236" s="1844"/>
      <c r="E236" s="1764"/>
      <c r="F236" s="1765"/>
      <c r="G236" s="888"/>
      <c r="H236" s="1764"/>
      <c r="I236" s="1765"/>
      <c r="J236" s="1739"/>
      <c r="K236" s="1740"/>
      <c r="L236" s="1739"/>
      <c r="M236" s="1740"/>
      <c r="N236" s="413" t="s">
        <v>338</v>
      </c>
    </row>
    <row r="237" spans="1:14" x14ac:dyDescent="0.3">
      <c r="A237" s="1842"/>
      <c r="B237" s="888"/>
      <c r="C237" s="1759"/>
      <c r="D237" s="1844"/>
      <c r="E237" s="1764"/>
      <c r="F237" s="1765"/>
      <c r="G237" s="888"/>
      <c r="H237" s="1764"/>
      <c r="I237" s="1765"/>
      <c r="J237" s="1741"/>
      <c r="K237" s="1742"/>
      <c r="L237" s="1741"/>
      <c r="M237" s="1742"/>
      <c r="N237" s="1839"/>
    </row>
    <row r="238" spans="1:14" ht="15" thickBot="1" x14ac:dyDescent="0.35">
      <c r="A238" s="1843"/>
      <c r="B238" s="889"/>
      <c r="C238" s="1760"/>
      <c r="D238" s="1809"/>
      <c r="E238" s="1490"/>
      <c r="F238" s="1482"/>
      <c r="G238" s="889"/>
      <c r="H238" s="1490"/>
      <c r="I238" s="1482"/>
      <c r="J238" s="1743"/>
      <c r="K238" s="1744"/>
      <c r="L238" s="1743"/>
      <c r="M238" s="1744"/>
      <c r="N238" s="1840"/>
    </row>
    <row r="239" spans="1:14" ht="29.4" customHeight="1" thickBot="1" x14ac:dyDescent="0.35">
      <c r="A239" s="1223" t="s">
        <v>86</v>
      </c>
      <c r="B239" s="1224"/>
      <c r="C239" s="1224"/>
      <c r="D239" s="1224"/>
      <c r="E239" s="1224"/>
      <c r="F239" s="1224"/>
      <c r="G239" s="1224"/>
      <c r="H239" s="1224"/>
      <c r="I239" s="1224"/>
      <c r="J239" s="1224"/>
      <c r="K239" s="1224"/>
      <c r="L239" s="1224"/>
      <c r="M239" s="1224"/>
      <c r="N239" s="1751"/>
    </row>
    <row r="240" spans="1:14" x14ac:dyDescent="0.3">
      <c r="A240" s="1863"/>
      <c r="B240" s="1864"/>
      <c r="C240" s="1864"/>
      <c r="D240" s="1864"/>
      <c r="E240" s="1864"/>
      <c r="F240" s="1864"/>
      <c r="G240" s="1864"/>
      <c r="H240" s="1864"/>
      <c r="I240" s="1864"/>
      <c r="J240" s="1864"/>
      <c r="K240" s="1864"/>
      <c r="L240" s="1864"/>
      <c r="M240" s="1864"/>
      <c r="N240" s="1865"/>
    </row>
    <row r="241" spans="1:14" x14ac:dyDescent="0.3">
      <c r="A241" s="1829"/>
      <c r="B241" s="1830"/>
      <c r="C241" s="1830"/>
      <c r="D241" s="1830"/>
      <c r="E241" s="1830"/>
      <c r="F241" s="1830"/>
      <c r="G241" s="1830"/>
      <c r="H241" s="1830"/>
      <c r="I241" s="1830"/>
      <c r="J241" s="1830"/>
      <c r="K241" s="1830"/>
      <c r="L241" s="1830"/>
      <c r="M241" s="1830"/>
      <c r="N241" s="1831"/>
    </row>
    <row r="242" spans="1:14" x14ac:dyDescent="0.3">
      <c r="A242" s="1829"/>
      <c r="B242" s="1830"/>
      <c r="C242" s="1830"/>
      <c r="D242" s="1830"/>
      <c r="E242" s="1830"/>
      <c r="F242" s="1830"/>
      <c r="G242" s="1830"/>
      <c r="H242" s="1830"/>
      <c r="I242" s="1830"/>
      <c r="J242" s="1830"/>
      <c r="K242" s="1830"/>
      <c r="L242" s="1830"/>
      <c r="M242" s="1830"/>
      <c r="N242" s="1831"/>
    </row>
    <row r="243" spans="1:14" x14ac:dyDescent="0.3">
      <c r="A243" s="1829"/>
      <c r="B243" s="1830"/>
      <c r="C243" s="1830"/>
      <c r="D243" s="1830"/>
      <c r="E243" s="1830"/>
      <c r="F243" s="1830"/>
      <c r="G243" s="1830"/>
      <c r="H243" s="1830"/>
      <c r="I243" s="1830"/>
      <c r="J243" s="1830"/>
      <c r="K243" s="1830"/>
      <c r="L243" s="1830"/>
      <c r="M243" s="1830"/>
      <c r="N243" s="1831"/>
    </row>
    <row r="244" spans="1:14" x14ac:dyDescent="0.3">
      <c r="A244" s="1829"/>
      <c r="B244" s="1830"/>
      <c r="C244" s="1830"/>
      <c r="D244" s="1830"/>
      <c r="E244" s="1830"/>
      <c r="F244" s="1830"/>
      <c r="G244" s="1830"/>
      <c r="H244" s="1830"/>
      <c r="I244" s="1830"/>
      <c r="J244" s="1830"/>
      <c r="K244" s="1830"/>
      <c r="L244" s="1830"/>
      <c r="M244" s="1830"/>
      <c r="N244" s="1831"/>
    </row>
    <row r="245" spans="1:14" x14ac:dyDescent="0.3">
      <c r="A245" s="1829"/>
      <c r="B245" s="1830"/>
      <c r="C245" s="1830"/>
      <c r="D245" s="1830"/>
      <c r="E245" s="1830"/>
      <c r="F245" s="1830"/>
      <c r="G245" s="1830"/>
      <c r="H245" s="1830"/>
      <c r="I245" s="1830"/>
      <c r="J245" s="1830"/>
      <c r="K245" s="1830"/>
      <c r="L245" s="1830"/>
      <c r="M245" s="1830"/>
      <c r="N245" s="1831"/>
    </row>
    <row r="246" spans="1:14" x14ac:dyDescent="0.3">
      <c r="A246" s="1829"/>
      <c r="B246" s="1830"/>
      <c r="C246" s="1830"/>
      <c r="D246" s="1830"/>
      <c r="E246" s="1830"/>
      <c r="F246" s="1830"/>
      <c r="G246" s="1830"/>
      <c r="H246" s="1830"/>
      <c r="I246" s="1830"/>
      <c r="J246" s="1830"/>
      <c r="K246" s="1830"/>
      <c r="L246" s="1830"/>
      <c r="M246" s="1830"/>
      <c r="N246" s="1831"/>
    </row>
    <row r="247" spans="1:14" x14ac:dyDescent="0.3">
      <c r="A247" s="1829"/>
      <c r="B247" s="1830"/>
      <c r="C247" s="1830"/>
      <c r="D247" s="1830"/>
      <c r="E247" s="1830"/>
      <c r="F247" s="1830"/>
      <c r="G247" s="1830"/>
      <c r="H247" s="1830"/>
      <c r="I247" s="1830"/>
      <c r="J247" s="1830"/>
      <c r="K247" s="1830"/>
      <c r="L247" s="1830"/>
      <c r="M247" s="1830"/>
      <c r="N247" s="1831"/>
    </row>
    <row r="248" spans="1:14" x14ac:dyDescent="0.3">
      <c r="A248" s="1829"/>
      <c r="B248" s="1830"/>
      <c r="C248" s="1830"/>
      <c r="D248" s="1830"/>
      <c r="E248" s="1830"/>
      <c r="F248" s="1830"/>
      <c r="G248" s="1830"/>
      <c r="H248" s="1830"/>
      <c r="I248" s="1830"/>
      <c r="J248" s="1830"/>
      <c r="K248" s="1830"/>
      <c r="L248" s="1830"/>
      <c r="M248" s="1830"/>
      <c r="N248" s="1831"/>
    </row>
    <row r="249" spans="1:14" x14ac:dyDescent="0.3">
      <c r="A249" s="1829"/>
      <c r="B249" s="1830"/>
      <c r="C249" s="1830"/>
      <c r="D249" s="1830"/>
      <c r="E249" s="1830"/>
      <c r="F249" s="1830"/>
      <c r="G249" s="1830"/>
      <c r="H249" s="1830"/>
      <c r="I249" s="1830"/>
      <c r="J249" s="1830"/>
      <c r="K249" s="1830"/>
      <c r="L249" s="1830"/>
      <c r="M249" s="1830"/>
      <c r="N249" s="1831"/>
    </row>
    <row r="250" spans="1:14" ht="125.1" customHeight="1" thickBot="1" x14ac:dyDescent="0.35">
      <c r="A250" s="1832"/>
      <c r="B250" s="1833"/>
      <c r="C250" s="1833"/>
      <c r="D250" s="1833"/>
      <c r="E250" s="1833"/>
      <c r="F250" s="1833"/>
      <c r="G250" s="1833"/>
      <c r="H250" s="1833"/>
      <c r="I250" s="1833"/>
      <c r="J250" s="1833"/>
      <c r="K250" s="1833"/>
      <c r="L250" s="1833"/>
      <c r="M250" s="1833"/>
      <c r="N250" s="1834"/>
    </row>
    <row r="251" spans="1:14" ht="3.75" customHeight="1" thickTop="1" thickBot="1" x14ac:dyDescent="0.35">
      <c r="A251" s="1442"/>
      <c r="B251" s="1443"/>
      <c r="C251" s="1443"/>
      <c r="D251" s="1443"/>
      <c r="E251" s="1443"/>
      <c r="F251" s="1443"/>
      <c r="G251" s="1443"/>
      <c r="H251" s="1443"/>
      <c r="I251" s="1443"/>
      <c r="J251" s="1443"/>
      <c r="K251" s="1443"/>
      <c r="L251" s="1443"/>
      <c r="M251" s="1443"/>
      <c r="N251" s="1444"/>
    </row>
    <row r="252" spans="1:14" ht="3.75" customHeight="1" thickTop="1" thickBot="1" x14ac:dyDescent="0.35">
      <c r="A252" s="1442"/>
      <c r="B252" s="1443"/>
      <c r="C252" s="1443"/>
      <c r="D252" s="1443"/>
      <c r="E252" s="1443"/>
      <c r="F252" s="1443"/>
      <c r="G252" s="1443"/>
      <c r="H252" s="1443"/>
      <c r="I252" s="1443"/>
      <c r="J252" s="1443"/>
      <c r="K252" s="1443"/>
      <c r="L252" s="1443"/>
      <c r="M252" s="1443"/>
      <c r="N252" s="1444"/>
    </row>
    <row r="253" spans="1:14" ht="24.75" customHeight="1" thickTop="1" x14ac:dyDescent="0.3">
      <c r="A253" s="1151" t="s">
        <v>810</v>
      </c>
      <c r="B253" s="1152"/>
      <c r="C253" s="1152"/>
      <c r="D253" s="1152"/>
      <c r="E253" s="1152"/>
      <c r="F253" s="1152"/>
      <c r="G253" s="1152"/>
      <c r="H253" s="1152"/>
      <c r="I253" s="1152"/>
      <c r="J253" s="1152"/>
      <c r="K253" s="1152"/>
      <c r="L253" s="1152"/>
      <c r="M253" s="1152"/>
      <c r="N253" s="1153"/>
    </row>
    <row r="254" spans="1:14" s="4" customFormat="1" ht="15" customHeight="1" x14ac:dyDescent="0.3">
      <c r="A254" s="1154"/>
      <c r="B254" s="1155"/>
      <c r="C254" s="1155"/>
      <c r="D254" s="1155"/>
      <c r="E254" s="1155"/>
      <c r="F254" s="1155"/>
      <c r="G254" s="1155"/>
      <c r="H254" s="1155"/>
      <c r="I254" s="1155"/>
      <c r="J254" s="1155"/>
      <c r="K254" s="1155"/>
      <c r="L254" s="1155"/>
      <c r="M254" s="1155"/>
      <c r="N254" s="1156"/>
    </row>
    <row r="255" spans="1:14" s="4" customFormat="1" ht="28.2" customHeight="1" thickBot="1" x14ac:dyDescent="0.35">
      <c r="A255" s="1426"/>
      <c r="B255" s="1427"/>
      <c r="C255" s="1427"/>
      <c r="D255" s="1427"/>
      <c r="E255" s="1427"/>
      <c r="F255" s="1427"/>
      <c r="G255" s="1427"/>
      <c r="H255" s="1427"/>
      <c r="I255" s="1427"/>
      <c r="J255" s="1427"/>
      <c r="K255" s="1427"/>
      <c r="L255" s="1427"/>
      <c r="M255" s="1427"/>
      <c r="N255" s="1428"/>
    </row>
    <row r="256" spans="1:14" s="4" customFormat="1" ht="36.6" customHeight="1" thickBot="1" x14ac:dyDescent="0.35">
      <c r="A256" s="1426" t="s">
        <v>312</v>
      </c>
      <c r="B256" s="1427"/>
      <c r="C256" s="1427"/>
      <c r="D256" s="1427"/>
      <c r="E256" s="1427"/>
      <c r="F256" s="1427"/>
      <c r="G256" s="1427"/>
      <c r="H256" s="1427"/>
      <c r="I256" s="1427"/>
      <c r="J256" s="1427"/>
      <c r="K256" s="1427"/>
      <c r="L256" s="1427"/>
      <c r="M256" s="1427"/>
      <c r="N256" s="1428"/>
    </row>
    <row r="257" spans="1:14" s="4" customFormat="1" ht="49.2" customHeight="1" thickBot="1" x14ac:dyDescent="0.35">
      <c r="A257" s="297" t="s">
        <v>113</v>
      </c>
      <c r="B257" s="1011" t="s">
        <v>45</v>
      </c>
      <c r="C257" s="1012"/>
      <c r="D257" s="1011" t="s">
        <v>47</v>
      </c>
      <c r="E257" s="1754"/>
      <c r="F257" s="1012"/>
      <c r="G257" s="1011" t="s">
        <v>313</v>
      </c>
      <c r="H257" s="1754"/>
      <c r="I257" s="1012"/>
      <c r="J257" s="1371" t="s">
        <v>314</v>
      </c>
      <c r="K257" s="1371"/>
      <c r="L257" s="1011" t="s">
        <v>315</v>
      </c>
      <c r="M257" s="1012"/>
      <c r="N257" s="298" t="s">
        <v>371</v>
      </c>
    </row>
    <row r="258" spans="1:14" s="4" customFormat="1" ht="39.6" customHeight="1" thickBot="1" x14ac:dyDescent="0.35">
      <c r="A258" s="259"/>
      <c r="B258" s="1129"/>
      <c r="C258" s="1131"/>
      <c r="D258" s="1129"/>
      <c r="E258" s="1130"/>
      <c r="F258" s="1131"/>
      <c r="G258" s="1787"/>
      <c r="H258" s="1789"/>
      <c r="I258" s="1788"/>
      <c r="J258" s="1129"/>
      <c r="K258" s="1131"/>
      <c r="L258" s="1129"/>
      <c r="M258" s="1131"/>
      <c r="N258" s="204"/>
    </row>
    <row r="259" spans="1:14" s="4" customFormat="1" ht="45" customHeight="1" thickBot="1" x14ac:dyDescent="0.35">
      <c r="A259" s="297" t="s">
        <v>116</v>
      </c>
      <c r="B259" s="37" t="s">
        <v>97</v>
      </c>
      <c r="C259" s="79" t="s">
        <v>822</v>
      </c>
      <c r="D259" s="37" t="s">
        <v>316</v>
      </c>
      <c r="E259" s="1752" t="s">
        <v>317</v>
      </c>
      <c r="F259" s="1753"/>
      <c r="G259" s="267" t="s">
        <v>318</v>
      </c>
      <c r="H259" s="1752" t="s">
        <v>319</v>
      </c>
      <c r="I259" s="1753"/>
      <c r="J259" s="79" t="s">
        <v>320</v>
      </c>
      <c r="K259" s="37" t="s">
        <v>151</v>
      </c>
      <c r="L259" s="1371" t="s">
        <v>204</v>
      </c>
      <c r="M259" s="1371"/>
      <c r="N259" s="300" t="s">
        <v>321</v>
      </c>
    </row>
    <row r="260" spans="1:14" s="4" customFormat="1" ht="36.6" customHeight="1" thickBot="1" x14ac:dyDescent="0.35">
      <c r="A260" s="98"/>
      <c r="B260" s="55"/>
      <c r="C260" s="56"/>
      <c r="D260" s="57"/>
      <c r="E260" s="970"/>
      <c r="F260" s="1006"/>
      <c r="G260" s="260"/>
      <c r="H260" s="970"/>
      <c r="I260" s="1006"/>
      <c r="J260" s="57"/>
      <c r="K260" s="270"/>
      <c r="L260" s="1851"/>
      <c r="M260" s="1851"/>
      <c r="N260" s="88"/>
    </row>
    <row r="261" spans="1:14" s="4" customFormat="1" ht="32.4" customHeight="1" thickBot="1" x14ac:dyDescent="0.55000000000000004">
      <c r="A261" s="1861" t="s">
        <v>387</v>
      </c>
      <c r="B261" s="1862"/>
      <c r="C261" s="1862"/>
      <c r="D261" s="1862"/>
      <c r="E261" s="1862"/>
      <c r="F261" s="1862"/>
      <c r="G261" s="1862"/>
      <c r="H261" s="1862"/>
      <c r="I261" s="1862"/>
      <c r="J261" s="1862"/>
      <c r="K261" s="1862"/>
      <c r="L261" s="1862"/>
      <c r="M261" s="37" t="s">
        <v>338</v>
      </c>
      <c r="N261" s="246"/>
    </row>
    <row r="262" spans="1:14" ht="42.6" customHeight="1" thickBot="1" x14ac:dyDescent="0.35">
      <c r="A262" s="1496"/>
      <c r="B262" s="1810"/>
      <c r="C262" s="1838" t="s">
        <v>323</v>
      </c>
      <c r="D262" s="1838"/>
      <c r="E262" s="1838" t="s">
        <v>108</v>
      </c>
      <c r="F262" s="1838"/>
      <c r="G262" s="1838" t="s">
        <v>823</v>
      </c>
      <c r="H262" s="1838"/>
      <c r="I262" s="1838" t="s">
        <v>316</v>
      </c>
      <c r="J262" s="1838"/>
      <c r="K262" s="1835" t="s">
        <v>324</v>
      </c>
      <c r="L262" s="1837"/>
      <c r="M262" s="1855"/>
      <c r="N262" s="1856"/>
    </row>
    <row r="263" spans="1:14" ht="26.4" customHeight="1" x14ac:dyDescent="0.3">
      <c r="A263" s="1496"/>
      <c r="B263" s="1810"/>
      <c r="C263" s="1003"/>
      <c r="D263" s="1003"/>
      <c r="E263" s="1003"/>
      <c r="F263" s="1003"/>
      <c r="G263" s="1758"/>
      <c r="H263" s="1758"/>
      <c r="I263" s="1808"/>
      <c r="J263" s="1808"/>
      <c r="K263" s="1003"/>
      <c r="L263" s="1489"/>
      <c r="M263" s="1857"/>
      <c r="N263" s="1858"/>
    </row>
    <row r="264" spans="1:14" ht="15" customHeight="1" thickBot="1" x14ac:dyDescent="0.35">
      <c r="A264" s="1496"/>
      <c r="B264" s="1810"/>
      <c r="C264" s="888"/>
      <c r="D264" s="888"/>
      <c r="E264" s="888"/>
      <c r="F264" s="888"/>
      <c r="G264" s="1759"/>
      <c r="H264" s="1759"/>
      <c r="I264" s="1844"/>
      <c r="J264" s="1844"/>
      <c r="K264" s="888"/>
      <c r="L264" s="1764"/>
      <c r="M264" s="1859"/>
      <c r="N264" s="1860"/>
    </row>
    <row r="265" spans="1:14" s="4" customFormat="1" ht="33.6" customHeight="1" thickBot="1" x14ac:dyDescent="0.35">
      <c r="A265" s="1157" t="s">
        <v>325</v>
      </c>
      <c r="B265" s="1158"/>
      <c r="C265" s="1158"/>
      <c r="D265" s="1158"/>
      <c r="E265" s="1158"/>
      <c r="F265" s="1158"/>
      <c r="G265" s="1158"/>
      <c r="H265" s="1158"/>
      <c r="I265" s="1158"/>
      <c r="J265" s="1158"/>
      <c r="K265" s="1158"/>
      <c r="L265" s="1158"/>
      <c r="M265" s="1158"/>
      <c r="N265" s="1807"/>
    </row>
    <row r="266" spans="1:14" s="4" customFormat="1" ht="49.2" customHeight="1" thickBot="1" x14ac:dyDescent="0.35">
      <c r="A266" s="297" t="s">
        <v>116</v>
      </c>
      <c r="B266" s="37" t="s">
        <v>97</v>
      </c>
      <c r="C266" s="79" t="s">
        <v>822</v>
      </c>
      <c r="D266" s="37" t="s">
        <v>316</v>
      </c>
      <c r="E266" s="1752" t="s">
        <v>317</v>
      </c>
      <c r="F266" s="1753"/>
      <c r="G266" s="267" t="s">
        <v>318</v>
      </c>
      <c r="H266" s="1752" t="s">
        <v>319</v>
      </c>
      <c r="I266" s="1753"/>
      <c r="J266" s="1011" t="s">
        <v>326</v>
      </c>
      <c r="K266" s="1754"/>
      <c r="L266" s="1754"/>
      <c r="M266" s="1012"/>
      <c r="N266" s="300" t="s">
        <v>327</v>
      </c>
    </row>
    <row r="267" spans="1:14" ht="48.6" customHeight="1" thickBot="1" x14ac:dyDescent="0.35">
      <c r="A267" s="1841"/>
      <c r="B267" s="1003"/>
      <c r="C267" s="1758"/>
      <c r="D267" s="1808"/>
      <c r="E267" s="1489"/>
      <c r="F267" s="1480"/>
      <c r="G267" s="1003"/>
      <c r="H267" s="1489"/>
      <c r="I267" s="1480"/>
      <c r="J267" s="1011" t="s">
        <v>328</v>
      </c>
      <c r="K267" s="1012"/>
      <c r="L267" s="1011" t="s">
        <v>329</v>
      </c>
      <c r="M267" s="1012"/>
      <c r="N267" s="245"/>
    </row>
    <row r="268" spans="1:14" ht="16.2" thickBot="1" x14ac:dyDescent="0.35">
      <c r="A268" s="1842"/>
      <c r="B268" s="888"/>
      <c r="C268" s="1759"/>
      <c r="D268" s="1844"/>
      <c r="E268" s="1764"/>
      <c r="F268" s="1765"/>
      <c r="G268" s="888"/>
      <c r="H268" s="1764"/>
      <c r="I268" s="1765"/>
      <c r="J268" s="1739"/>
      <c r="K268" s="1740"/>
      <c r="L268" s="1739"/>
      <c r="M268" s="1740"/>
      <c r="N268" s="39" t="s">
        <v>338</v>
      </c>
    </row>
    <row r="269" spans="1:14" x14ac:dyDescent="0.3">
      <c r="A269" s="1842"/>
      <c r="B269" s="888"/>
      <c r="C269" s="1759"/>
      <c r="D269" s="1844"/>
      <c r="E269" s="1764"/>
      <c r="F269" s="1765"/>
      <c r="G269" s="888"/>
      <c r="H269" s="1764"/>
      <c r="I269" s="1765"/>
      <c r="J269" s="1741"/>
      <c r="K269" s="1742"/>
      <c r="L269" s="1741"/>
      <c r="M269" s="1742"/>
      <c r="N269" s="1839"/>
    </row>
    <row r="270" spans="1:14" ht="15" thickBot="1" x14ac:dyDescent="0.35">
      <c r="A270" s="1843"/>
      <c r="B270" s="889"/>
      <c r="C270" s="1760"/>
      <c r="D270" s="1809"/>
      <c r="E270" s="1490"/>
      <c r="F270" s="1482"/>
      <c r="G270" s="889"/>
      <c r="H270" s="1490"/>
      <c r="I270" s="1482"/>
      <c r="J270" s="1743"/>
      <c r="K270" s="1744"/>
      <c r="L270" s="1743"/>
      <c r="M270" s="1744"/>
      <c r="N270" s="1840"/>
    </row>
    <row r="271" spans="1:14" ht="29.4" customHeight="1" thickBot="1" x14ac:dyDescent="0.35">
      <c r="A271" s="1804" t="s">
        <v>86</v>
      </c>
      <c r="B271" s="1805"/>
      <c r="C271" s="1805"/>
      <c r="D271" s="1805"/>
      <c r="E271" s="1805"/>
      <c r="F271" s="1805"/>
      <c r="G271" s="1805"/>
      <c r="H271" s="1805"/>
      <c r="I271" s="1805"/>
      <c r="J271" s="1805"/>
      <c r="K271" s="1805"/>
      <c r="L271" s="1805"/>
      <c r="M271" s="1805"/>
      <c r="N271" s="1806"/>
    </row>
    <row r="272" spans="1:14" ht="15" thickTop="1" x14ac:dyDescent="0.3">
      <c r="A272" s="1826"/>
      <c r="B272" s="1827"/>
      <c r="C272" s="1827"/>
      <c r="D272" s="1827"/>
      <c r="E272" s="1827"/>
      <c r="F272" s="1827"/>
      <c r="G272" s="1827"/>
      <c r="H272" s="1827"/>
      <c r="I272" s="1827"/>
      <c r="J272" s="1827"/>
      <c r="K272" s="1827"/>
      <c r="L272" s="1827"/>
      <c r="M272" s="1827"/>
      <c r="N272" s="1828"/>
    </row>
    <row r="273" spans="1:14" x14ac:dyDescent="0.3">
      <c r="A273" s="1829"/>
      <c r="B273" s="1830"/>
      <c r="C273" s="1830"/>
      <c r="D273" s="1830"/>
      <c r="E273" s="1830"/>
      <c r="F273" s="1830"/>
      <c r="G273" s="1830"/>
      <c r="H273" s="1830"/>
      <c r="I273" s="1830"/>
      <c r="J273" s="1830"/>
      <c r="K273" s="1830"/>
      <c r="L273" s="1830"/>
      <c r="M273" s="1830"/>
      <c r="N273" s="1831"/>
    </row>
    <row r="274" spans="1:14" x14ac:dyDescent="0.3">
      <c r="A274" s="1829"/>
      <c r="B274" s="1830"/>
      <c r="C274" s="1830"/>
      <c r="D274" s="1830"/>
      <c r="E274" s="1830"/>
      <c r="F274" s="1830"/>
      <c r="G274" s="1830"/>
      <c r="H274" s="1830"/>
      <c r="I274" s="1830"/>
      <c r="J274" s="1830"/>
      <c r="K274" s="1830"/>
      <c r="L274" s="1830"/>
      <c r="M274" s="1830"/>
      <c r="N274" s="1831"/>
    </row>
    <row r="275" spans="1:14" x14ac:dyDescent="0.3">
      <c r="A275" s="1829"/>
      <c r="B275" s="1830"/>
      <c r="C275" s="1830"/>
      <c r="D275" s="1830"/>
      <c r="E275" s="1830"/>
      <c r="F275" s="1830"/>
      <c r="G275" s="1830"/>
      <c r="H275" s="1830"/>
      <c r="I275" s="1830"/>
      <c r="J275" s="1830"/>
      <c r="K275" s="1830"/>
      <c r="L275" s="1830"/>
      <c r="M275" s="1830"/>
      <c r="N275" s="1831"/>
    </row>
    <row r="276" spans="1:14" x14ac:dyDescent="0.3">
      <c r="A276" s="1829"/>
      <c r="B276" s="1830"/>
      <c r="C276" s="1830"/>
      <c r="D276" s="1830"/>
      <c r="E276" s="1830"/>
      <c r="F276" s="1830"/>
      <c r="G276" s="1830"/>
      <c r="H276" s="1830"/>
      <c r="I276" s="1830"/>
      <c r="J276" s="1830"/>
      <c r="K276" s="1830"/>
      <c r="L276" s="1830"/>
      <c r="M276" s="1830"/>
      <c r="N276" s="1831"/>
    </row>
    <row r="277" spans="1:14" x14ac:dyDescent="0.3">
      <c r="A277" s="1829"/>
      <c r="B277" s="1830"/>
      <c r="C277" s="1830"/>
      <c r="D277" s="1830"/>
      <c r="E277" s="1830"/>
      <c r="F277" s="1830"/>
      <c r="G277" s="1830"/>
      <c r="H277" s="1830"/>
      <c r="I277" s="1830"/>
      <c r="J277" s="1830"/>
      <c r="K277" s="1830"/>
      <c r="L277" s="1830"/>
      <c r="M277" s="1830"/>
      <c r="N277" s="1831"/>
    </row>
    <row r="278" spans="1:14" x14ac:dyDescent="0.3">
      <c r="A278" s="1829"/>
      <c r="B278" s="1830"/>
      <c r="C278" s="1830"/>
      <c r="D278" s="1830"/>
      <c r="E278" s="1830"/>
      <c r="F278" s="1830"/>
      <c r="G278" s="1830"/>
      <c r="H278" s="1830"/>
      <c r="I278" s="1830"/>
      <c r="J278" s="1830"/>
      <c r="K278" s="1830"/>
      <c r="L278" s="1830"/>
      <c r="M278" s="1830"/>
      <c r="N278" s="1831"/>
    </row>
    <row r="279" spans="1:14" x14ac:dyDescent="0.3">
      <c r="A279" s="1829"/>
      <c r="B279" s="1830"/>
      <c r="C279" s="1830"/>
      <c r="D279" s="1830"/>
      <c r="E279" s="1830"/>
      <c r="F279" s="1830"/>
      <c r="G279" s="1830"/>
      <c r="H279" s="1830"/>
      <c r="I279" s="1830"/>
      <c r="J279" s="1830"/>
      <c r="K279" s="1830"/>
      <c r="L279" s="1830"/>
      <c r="M279" s="1830"/>
      <c r="N279" s="1831"/>
    </row>
    <row r="280" spans="1:14" x14ac:dyDescent="0.3">
      <c r="A280" s="1829"/>
      <c r="B280" s="1830"/>
      <c r="C280" s="1830"/>
      <c r="D280" s="1830"/>
      <c r="E280" s="1830"/>
      <c r="F280" s="1830"/>
      <c r="G280" s="1830"/>
      <c r="H280" s="1830"/>
      <c r="I280" s="1830"/>
      <c r="J280" s="1830"/>
      <c r="K280" s="1830"/>
      <c r="L280" s="1830"/>
      <c r="M280" s="1830"/>
      <c r="N280" s="1831"/>
    </row>
    <row r="281" spans="1:14" x14ac:dyDescent="0.3">
      <c r="A281" s="1829"/>
      <c r="B281" s="1830"/>
      <c r="C281" s="1830"/>
      <c r="D281" s="1830"/>
      <c r="E281" s="1830"/>
      <c r="F281" s="1830"/>
      <c r="G281" s="1830"/>
      <c r="H281" s="1830"/>
      <c r="I281" s="1830"/>
      <c r="J281" s="1830"/>
      <c r="K281" s="1830"/>
      <c r="L281" s="1830"/>
      <c r="M281" s="1830"/>
      <c r="N281" s="1831"/>
    </row>
    <row r="282" spans="1:14" ht="125.1" customHeight="1" thickBot="1" x14ac:dyDescent="0.35">
      <c r="A282" s="1832"/>
      <c r="B282" s="1833"/>
      <c r="C282" s="1833"/>
      <c r="D282" s="1833"/>
      <c r="E282" s="1833"/>
      <c r="F282" s="1833"/>
      <c r="G282" s="1833"/>
      <c r="H282" s="1833"/>
      <c r="I282" s="1833"/>
      <c r="J282" s="1833"/>
      <c r="K282" s="1833"/>
      <c r="L282" s="1833"/>
      <c r="M282" s="1833"/>
      <c r="N282" s="1834"/>
    </row>
    <row r="283" spans="1:14" ht="3.75" customHeight="1" thickTop="1" thickBot="1" x14ac:dyDescent="0.35">
      <c r="A283" s="1442"/>
      <c r="B283" s="1443"/>
      <c r="C283" s="1443"/>
      <c r="D283" s="1443"/>
      <c r="E283" s="1443"/>
      <c r="F283" s="1443"/>
      <c r="G283" s="1443"/>
      <c r="H283" s="1443"/>
      <c r="I283" s="1443"/>
      <c r="J283" s="1443"/>
      <c r="K283" s="1443"/>
      <c r="L283" s="1443"/>
      <c r="M283" s="1443"/>
      <c r="N283" s="1444"/>
    </row>
    <row r="284" spans="1:14" ht="3.75" customHeight="1" thickTop="1" thickBot="1" x14ac:dyDescent="0.35">
      <c r="A284" s="1442"/>
      <c r="B284" s="1443"/>
      <c r="C284" s="1443"/>
      <c r="D284" s="1443"/>
      <c r="E284" s="1443"/>
      <c r="F284" s="1443"/>
      <c r="G284" s="1443"/>
      <c r="H284" s="1443"/>
      <c r="I284" s="1443"/>
      <c r="J284" s="1443"/>
      <c r="K284" s="1443"/>
      <c r="L284" s="1443"/>
      <c r="M284" s="1443"/>
      <c r="N284" s="1444"/>
    </row>
    <row r="285" spans="1:14" s="4" customFormat="1" ht="18.75" customHeight="1" thickTop="1" x14ac:dyDescent="0.3">
      <c r="A285" s="1331" t="s">
        <v>810</v>
      </c>
      <c r="B285" s="1332"/>
      <c r="C285" s="1332"/>
      <c r="D285" s="1332"/>
      <c r="E285" s="1332"/>
      <c r="F285" s="1332"/>
      <c r="G285" s="1332"/>
      <c r="H285" s="1332"/>
      <c r="I285" s="1332"/>
      <c r="J285" s="1332"/>
      <c r="K285" s="1332"/>
      <c r="L285" s="1332"/>
      <c r="M285" s="1332"/>
      <c r="N285" s="1333"/>
    </row>
    <row r="286" spans="1:14" s="4" customFormat="1" ht="31.2" customHeight="1" thickBot="1" x14ac:dyDescent="0.35">
      <c r="A286" s="1337"/>
      <c r="B286" s="1338"/>
      <c r="C286" s="1338"/>
      <c r="D286" s="1338"/>
      <c r="E286" s="1338"/>
      <c r="F286" s="1338"/>
      <c r="G286" s="1338"/>
      <c r="H286" s="1338"/>
      <c r="I286" s="1338"/>
      <c r="J286" s="1338"/>
      <c r="K286" s="1338"/>
      <c r="L286" s="1338"/>
      <c r="M286" s="1338"/>
      <c r="N286" s="1339"/>
    </row>
    <row r="287" spans="1:14" s="4" customFormat="1" ht="36.6" customHeight="1" thickBot="1" x14ac:dyDescent="0.35">
      <c r="A287" s="1337" t="s">
        <v>312</v>
      </c>
      <c r="B287" s="1338"/>
      <c r="C287" s="1338"/>
      <c r="D287" s="1338"/>
      <c r="E287" s="1338"/>
      <c r="F287" s="1338"/>
      <c r="G287" s="1338"/>
      <c r="H287" s="1338"/>
      <c r="I287" s="1338"/>
      <c r="J287" s="1338"/>
      <c r="K287" s="1338"/>
      <c r="L287" s="1338"/>
      <c r="M287" s="1338"/>
      <c r="N287" s="1339"/>
    </row>
    <row r="288" spans="1:14" s="4" customFormat="1" ht="47.4" customHeight="1" thickBot="1" x14ac:dyDescent="0.35">
      <c r="A288" s="297" t="s">
        <v>113</v>
      </c>
      <c r="B288" s="1011" t="s">
        <v>45</v>
      </c>
      <c r="C288" s="1012"/>
      <c r="D288" s="1011" t="s">
        <v>47</v>
      </c>
      <c r="E288" s="1754"/>
      <c r="F288" s="1012"/>
      <c r="G288" s="1011" t="s">
        <v>313</v>
      </c>
      <c r="H288" s="1754"/>
      <c r="I288" s="1012"/>
      <c r="J288" s="1371" t="s">
        <v>314</v>
      </c>
      <c r="K288" s="1371"/>
      <c r="L288" s="1011" t="s">
        <v>315</v>
      </c>
      <c r="M288" s="1012"/>
      <c r="N288" s="298" t="s">
        <v>371</v>
      </c>
    </row>
    <row r="289" spans="1:14" s="4" customFormat="1" ht="39" customHeight="1" thickBot="1" x14ac:dyDescent="0.35">
      <c r="A289" s="408"/>
      <c r="B289" s="1129"/>
      <c r="C289" s="1131"/>
      <c r="D289" s="1129"/>
      <c r="E289" s="1130"/>
      <c r="F289" s="1131"/>
      <c r="G289" s="1787"/>
      <c r="H289" s="1789"/>
      <c r="I289" s="1788"/>
      <c r="J289" s="1129"/>
      <c r="K289" s="1131"/>
      <c r="L289" s="1129"/>
      <c r="M289" s="1131"/>
      <c r="N289" s="204"/>
    </row>
    <row r="290" spans="1:14" s="4" customFormat="1" ht="47.4" customHeight="1" thickBot="1" x14ac:dyDescent="0.35">
      <c r="A290" s="297" t="s">
        <v>116</v>
      </c>
      <c r="B290" s="412" t="s">
        <v>97</v>
      </c>
      <c r="C290" s="79" t="s">
        <v>822</v>
      </c>
      <c r="D290" s="412" t="s">
        <v>316</v>
      </c>
      <c r="E290" s="1752" t="s">
        <v>317</v>
      </c>
      <c r="F290" s="1753"/>
      <c r="G290" s="415" t="s">
        <v>318</v>
      </c>
      <c r="H290" s="1752" t="s">
        <v>319</v>
      </c>
      <c r="I290" s="1753"/>
      <c r="J290" s="79" t="s">
        <v>320</v>
      </c>
      <c r="K290" s="412" t="s">
        <v>151</v>
      </c>
      <c r="L290" s="1371" t="s">
        <v>204</v>
      </c>
      <c r="M290" s="1371"/>
      <c r="N290" s="300" t="s">
        <v>321</v>
      </c>
    </row>
    <row r="291" spans="1:14" s="4" customFormat="1" ht="42" customHeight="1" thickBot="1" x14ac:dyDescent="0.35">
      <c r="A291" s="98"/>
      <c r="B291" s="100"/>
      <c r="C291" s="532"/>
      <c r="D291" s="57"/>
      <c r="E291" s="970"/>
      <c r="F291" s="1006"/>
      <c r="G291" s="405"/>
      <c r="H291" s="970"/>
      <c r="I291" s="1006"/>
      <c r="J291" s="57"/>
      <c r="K291" s="270"/>
      <c r="L291" s="1851"/>
      <c r="M291" s="1851"/>
      <c r="N291" s="88"/>
    </row>
    <row r="292" spans="1:14" s="4" customFormat="1" ht="35.4" customHeight="1" thickBot="1" x14ac:dyDescent="0.55000000000000004">
      <c r="A292" s="1852" t="s">
        <v>387</v>
      </c>
      <c r="B292" s="1853"/>
      <c r="C292" s="1854"/>
      <c r="D292" s="1854"/>
      <c r="E292" s="1854"/>
      <c r="F292" s="1854"/>
      <c r="G292" s="1854"/>
      <c r="H292" s="1854"/>
      <c r="I292" s="1854"/>
      <c r="J292" s="1854"/>
      <c r="K292" s="1854"/>
      <c r="L292" s="1854"/>
      <c r="M292" s="31" t="s">
        <v>338</v>
      </c>
      <c r="N292" s="406"/>
    </row>
    <row r="293" spans="1:14" ht="45.6" customHeight="1" thickBot="1" x14ac:dyDescent="0.35">
      <c r="A293" s="1780"/>
      <c r="B293" s="1781"/>
      <c r="C293" s="1838" t="s">
        <v>323</v>
      </c>
      <c r="D293" s="1838"/>
      <c r="E293" s="1838" t="s">
        <v>108</v>
      </c>
      <c r="F293" s="1838"/>
      <c r="G293" s="1838" t="s">
        <v>823</v>
      </c>
      <c r="H293" s="1838"/>
      <c r="I293" s="1838" t="s">
        <v>316</v>
      </c>
      <c r="J293" s="1838"/>
      <c r="K293" s="1835" t="s">
        <v>324</v>
      </c>
      <c r="L293" s="1837"/>
      <c r="M293" s="1845"/>
      <c r="N293" s="1846"/>
    </row>
    <row r="294" spans="1:14" ht="14.4" customHeight="1" x14ac:dyDescent="0.3">
      <c r="A294" s="1780"/>
      <c r="B294" s="1781"/>
      <c r="C294" s="1003"/>
      <c r="D294" s="1003"/>
      <c r="E294" s="1003"/>
      <c r="F294" s="1003"/>
      <c r="G294" s="1758"/>
      <c r="H294" s="1758"/>
      <c r="I294" s="1808"/>
      <c r="J294" s="1808"/>
      <c r="K294" s="1003"/>
      <c r="L294" s="1489"/>
      <c r="M294" s="1847"/>
      <c r="N294" s="1848"/>
    </row>
    <row r="295" spans="1:14" ht="31.95" customHeight="1" thickBot="1" x14ac:dyDescent="0.35">
      <c r="A295" s="1780"/>
      <c r="B295" s="1781"/>
      <c r="C295" s="888"/>
      <c r="D295" s="888"/>
      <c r="E295" s="888"/>
      <c r="F295" s="888"/>
      <c r="G295" s="1759"/>
      <c r="H295" s="1759"/>
      <c r="I295" s="1844"/>
      <c r="J295" s="1844"/>
      <c r="K295" s="888"/>
      <c r="L295" s="1764"/>
      <c r="M295" s="1849"/>
      <c r="N295" s="1850"/>
    </row>
    <row r="296" spans="1:14" s="4" customFormat="1" ht="34.950000000000003" customHeight="1" thickBot="1" x14ac:dyDescent="0.35">
      <c r="A296" s="1223" t="s">
        <v>325</v>
      </c>
      <c r="B296" s="1224"/>
      <c r="C296" s="1224"/>
      <c r="D296" s="1224"/>
      <c r="E296" s="1224"/>
      <c r="F296" s="1224"/>
      <c r="G296" s="1224"/>
      <c r="H296" s="1224"/>
      <c r="I296" s="1224"/>
      <c r="J296" s="1224"/>
      <c r="K296" s="1224"/>
      <c r="L296" s="1224"/>
      <c r="M296" s="1224"/>
      <c r="N296" s="1751"/>
    </row>
    <row r="297" spans="1:14" s="4" customFormat="1" ht="47.4" customHeight="1" thickBot="1" x14ac:dyDescent="0.35">
      <c r="A297" s="297" t="s">
        <v>116</v>
      </c>
      <c r="B297" s="412" t="s">
        <v>97</v>
      </c>
      <c r="C297" s="79" t="s">
        <v>822</v>
      </c>
      <c r="D297" s="412" t="s">
        <v>316</v>
      </c>
      <c r="E297" s="1752" t="s">
        <v>317</v>
      </c>
      <c r="F297" s="1753"/>
      <c r="G297" s="415" t="s">
        <v>318</v>
      </c>
      <c r="H297" s="1752" t="s">
        <v>319</v>
      </c>
      <c r="I297" s="1753"/>
      <c r="J297" s="1011" t="s">
        <v>326</v>
      </c>
      <c r="K297" s="1754"/>
      <c r="L297" s="1754"/>
      <c r="M297" s="1012"/>
      <c r="N297" s="300" t="s">
        <v>327</v>
      </c>
    </row>
    <row r="298" spans="1:14" ht="40.200000000000003" customHeight="1" thickBot="1" x14ac:dyDescent="0.35">
      <c r="A298" s="1841"/>
      <c r="B298" s="1003"/>
      <c r="C298" s="1758"/>
      <c r="D298" s="1808"/>
      <c r="E298" s="1489"/>
      <c r="F298" s="1480"/>
      <c r="G298" s="1003"/>
      <c r="H298" s="1489"/>
      <c r="I298" s="1480"/>
      <c r="J298" s="1011" t="s">
        <v>328</v>
      </c>
      <c r="K298" s="1012"/>
      <c r="L298" s="1011" t="s">
        <v>329</v>
      </c>
      <c r="M298" s="1012"/>
      <c r="N298" s="245"/>
    </row>
    <row r="299" spans="1:14" ht="16.2" thickBot="1" x14ac:dyDescent="0.35">
      <c r="A299" s="1842"/>
      <c r="B299" s="888"/>
      <c r="C299" s="1759"/>
      <c r="D299" s="1844"/>
      <c r="E299" s="1764"/>
      <c r="F299" s="1765"/>
      <c r="G299" s="888"/>
      <c r="H299" s="1764"/>
      <c r="I299" s="1765"/>
      <c r="J299" s="1739"/>
      <c r="K299" s="1740"/>
      <c r="L299" s="1739"/>
      <c r="M299" s="1740"/>
      <c r="N299" s="413" t="s">
        <v>338</v>
      </c>
    </row>
    <row r="300" spans="1:14" x14ac:dyDescent="0.3">
      <c r="A300" s="1842"/>
      <c r="B300" s="888"/>
      <c r="C300" s="1759"/>
      <c r="D300" s="1844"/>
      <c r="E300" s="1764"/>
      <c r="F300" s="1765"/>
      <c r="G300" s="888"/>
      <c r="H300" s="1764"/>
      <c r="I300" s="1765"/>
      <c r="J300" s="1741"/>
      <c r="K300" s="1742"/>
      <c r="L300" s="1741"/>
      <c r="M300" s="1742"/>
      <c r="N300" s="1839"/>
    </row>
    <row r="301" spans="1:14" ht="18" customHeight="1" thickBot="1" x14ac:dyDescent="0.35">
      <c r="A301" s="1843"/>
      <c r="B301" s="889"/>
      <c r="C301" s="1760"/>
      <c r="D301" s="1809"/>
      <c r="E301" s="1490"/>
      <c r="F301" s="1482"/>
      <c r="G301" s="889"/>
      <c r="H301" s="1490"/>
      <c r="I301" s="1482"/>
      <c r="J301" s="1743"/>
      <c r="K301" s="1744"/>
      <c r="L301" s="1743"/>
      <c r="M301" s="1744"/>
      <c r="N301" s="1840"/>
    </row>
    <row r="302" spans="1:14" ht="38.4" customHeight="1" thickBot="1" x14ac:dyDescent="0.35">
      <c r="A302" s="1823" t="s">
        <v>86</v>
      </c>
      <c r="B302" s="1824"/>
      <c r="C302" s="1824"/>
      <c r="D302" s="1824"/>
      <c r="E302" s="1824"/>
      <c r="F302" s="1824"/>
      <c r="G302" s="1824"/>
      <c r="H302" s="1824"/>
      <c r="I302" s="1824"/>
      <c r="J302" s="1824"/>
      <c r="K302" s="1824"/>
      <c r="L302" s="1824"/>
      <c r="M302" s="1824"/>
      <c r="N302" s="1825"/>
    </row>
    <row r="303" spans="1:14" ht="15" thickTop="1" x14ac:dyDescent="0.3">
      <c r="A303" s="1826"/>
      <c r="B303" s="1827"/>
      <c r="C303" s="1827"/>
      <c r="D303" s="1827"/>
      <c r="E303" s="1827"/>
      <c r="F303" s="1827"/>
      <c r="G303" s="1827"/>
      <c r="H303" s="1827"/>
      <c r="I303" s="1827"/>
      <c r="J303" s="1827"/>
      <c r="K303" s="1827"/>
      <c r="L303" s="1827"/>
      <c r="M303" s="1827"/>
      <c r="N303" s="1828"/>
    </row>
    <row r="304" spans="1:14" x14ac:dyDescent="0.3">
      <c r="A304" s="1829"/>
      <c r="B304" s="1830"/>
      <c r="C304" s="1830"/>
      <c r="D304" s="1830"/>
      <c r="E304" s="1830"/>
      <c r="F304" s="1830"/>
      <c r="G304" s="1830"/>
      <c r="H304" s="1830"/>
      <c r="I304" s="1830"/>
      <c r="J304" s="1830"/>
      <c r="K304" s="1830"/>
      <c r="L304" s="1830"/>
      <c r="M304" s="1830"/>
      <c r="N304" s="1831"/>
    </row>
    <row r="305" spans="1:14" x14ac:dyDescent="0.3">
      <c r="A305" s="1829"/>
      <c r="B305" s="1830"/>
      <c r="C305" s="1830"/>
      <c r="D305" s="1830"/>
      <c r="E305" s="1830"/>
      <c r="F305" s="1830"/>
      <c r="G305" s="1830"/>
      <c r="H305" s="1830"/>
      <c r="I305" s="1830"/>
      <c r="J305" s="1830"/>
      <c r="K305" s="1830"/>
      <c r="L305" s="1830"/>
      <c r="M305" s="1830"/>
      <c r="N305" s="1831"/>
    </row>
    <row r="306" spans="1:14" x14ac:dyDescent="0.3">
      <c r="A306" s="1829"/>
      <c r="B306" s="1830"/>
      <c r="C306" s="1830"/>
      <c r="D306" s="1830"/>
      <c r="E306" s="1830"/>
      <c r="F306" s="1830"/>
      <c r="G306" s="1830"/>
      <c r="H306" s="1830"/>
      <c r="I306" s="1830"/>
      <c r="J306" s="1830"/>
      <c r="K306" s="1830"/>
      <c r="L306" s="1830"/>
      <c r="M306" s="1830"/>
      <c r="N306" s="1831"/>
    </row>
    <row r="307" spans="1:14" x14ac:dyDescent="0.3">
      <c r="A307" s="1829"/>
      <c r="B307" s="1830"/>
      <c r="C307" s="1830"/>
      <c r="D307" s="1830"/>
      <c r="E307" s="1830"/>
      <c r="F307" s="1830"/>
      <c r="G307" s="1830"/>
      <c r="H307" s="1830"/>
      <c r="I307" s="1830"/>
      <c r="J307" s="1830"/>
      <c r="K307" s="1830"/>
      <c r="L307" s="1830"/>
      <c r="M307" s="1830"/>
      <c r="N307" s="1831"/>
    </row>
    <row r="308" spans="1:14" x14ac:dyDescent="0.3">
      <c r="A308" s="1829"/>
      <c r="B308" s="1830"/>
      <c r="C308" s="1830"/>
      <c r="D308" s="1830"/>
      <c r="E308" s="1830"/>
      <c r="F308" s="1830"/>
      <c r="G308" s="1830"/>
      <c r="H308" s="1830"/>
      <c r="I308" s="1830"/>
      <c r="J308" s="1830"/>
      <c r="K308" s="1830"/>
      <c r="L308" s="1830"/>
      <c r="M308" s="1830"/>
      <c r="N308" s="1831"/>
    </row>
    <row r="309" spans="1:14" x14ac:dyDescent="0.3">
      <c r="A309" s="1829"/>
      <c r="B309" s="1830"/>
      <c r="C309" s="1830"/>
      <c r="D309" s="1830"/>
      <c r="E309" s="1830"/>
      <c r="F309" s="1830"/>
      <c r="G309" s="1830"/>
      <c r="H309" s="1830"/>
      <c r="I309" s="1830"/>
      <c r="J309" s="1830"/>
      <c r="K309" s="1830"/>
      <c r="L309" s="1830"/>
      <c r="M309" s="1830"/>
      <c r="N309" s="1831"/>
    </row>
    <row r="310" spans="1:14" x14ac:dyDescent="0.3">
      <c r="A310" s="1829"/>
      <c r="B310" s="1830"/>
      <c r="C310" s="1830"/>
      <c r="D310" s="1830"/>
      <c r="E310" s="1830"/>
      <c r="F310" s="1830"/>
      <c r="G310" s="1830"/>
      <c r="H310" s="1830"/>
      <c r="I310" s="1830"/>
      <c r="J310" s="1830"/>
      <c r="K310" s="1830"/>
      <c r="L310" s="1830"/>
      <c r="M310" s="1830"/>
      <c r="N310" s="1831"/>
    </row>
    <row r="311" spans="1:14" x14ac:dyDescent="0.3">
      <c r="A311" s="1829"/>
      <c r="B311" s="1830"/>
      <c r="C311" s="1830"/>
      <c r="D311" s="1830"/>
      <c r="E311" s="1830"/>
      <c r="F311" s="1830"/>
      <c r="G311" s="1830"/>
      <c r="H311" s="1830"/>
      <c r="I311" s="1830"/>
      <c r="J311" s="1830"/>
      <c r="K311" s="1830"/>
      <c r="L311" s="1830"/>
      <c r="M311" s="1830"/>
      <c r="N311" s="1831"/>
    </row>
    <row r="312" spans="1:14" x14ac:dyDescent="0.3">
      <c r="A312" s="1829"/>
      <c r="B312" s="1830"/>
      <c r="C312" s="1830"/>
      <c r="D312" s="1830"/>
      <c r="E312" s="1830"/>
      <c r="F312" s="1830"/>
      <c r="G312" s="1830"/>
      <c r="H312" s="1830"/>
      <c r="I312" s="1830"/>
      <c r="J312" s="1830"/>
      <c r="K312" s="1830"/>
      <c r="L312" s="1830"/>
      <c r="M312" s="1830"/>
      <c r="N312" s="1831"/>
    </row>
    <row r="313" spans="1:14" ht="125.1" customHeight="1" thickBot="1" x14ac:dyDescent="0.35">
      <c r="A313" s="1832"/>
      <c r="B313" s="1833"/>
      <c r="C313" s="1833"/>
      <c r="D313" s="1833"/>
      <c r="E313" s="1833"/>
      <c r="F313" s="1833"/>
      <c r="G313" s="1833"/>
      <c r="H313" s="1833"/>
      <c r="I313" s="1833"/>
      <c r="J313" s="1833"/>
      <c r="K313" s="1833"/>
      <c r="L313" s="1833"/>
      <c r="M313" s="1833"/>
      <c r="N313" s="1834"/>
    </row>
    <row r="314" spans="1:14" ht="3.75" customHeight="1" thickTop="1" thickBot="1" x14ac:dyDescent="0.35">
      <c r="A314" s="1442"/>
      <c r="B314" s="1443"/>
      <c r="C314" s="1443"/>
      <c r="D314" s="1443"/>
      <c r="E314" s="1443"/>
      <c r="F314" s="1443"/>
      <c r="G314" s="1443"/>
      <c r="H314" s="1443"/>
      <c r="I314" s="1443"/>
      <c r="J314" s="1443"/>
      <c r="K314" s="1443"/>
      <c r="L314" s="1443"/>
      <c r="M314" s="1443"/>
      <c r="N314" s="1444"/>
    </row>
    <row r="315" spans="1:14" ht="3.75" customHeight="1" thickTop="1" thickBot="1" x14ac:dyDescent="0.35">
      <c r="A315" s="1442"/>
      <c r="B315" s="1443"/>
      <c r="C315" s="1443"/>
      <c r="D315" s="1443"/>
      <c r="E315" s="1443"/>
      <c r="F315" s="1443"/>
      <c r="G315" s="1443"/>
      <c r="H315" s="1443"/>
      <c r="I315" s="1443"/>
      <c r="J315" s="1443"/>
      <c r="K315" s="1443"/>
      <c r="L315" s="1443"/>
      <c r="M315" s="1443"/>
      <c r="N315" s="1444"/>
    </row>
    <row r="316" spans="1:14" ht="15" thickTop="1" x14ac:dyDescent="0.3">
      <c r="A316" s="1151" t="s">
        <v>811</v>
      </c>
      <c r="B316" s="1152"/>
      <c r="C316" s="1152"/>
      <c r="D316" s="1152"/>
      <c r="E316" s="1152"/>
      <c r="F316" s="1152"/>
      <c r="G316" s="1152"/>
      <c r="H316" s="1152"/>
      <c r="I316" s="1152"/>
      <c r="J316" s="1152"/>
      <c r="K316" s="1152"/>
      <c r="L316" s="1152"/>
      <c r="M316" s="1152"/>
      <c r="N316" s="1153"/>
    </row>
    <row r="317" spans="1:14" ht="40.950000000000003" customHeight="1" thickBot="1" x14ac:dyDescent="0.35">
      <c r="A317" s="1426"/>
      <c r="B317" s="1427"/>
      <c r="C317" s="1427"/>
      <c r="D317" s="1427"/>
      <c r="E317" s="1427"/>
      <c r="F317" s="1427"/>
      <c r="G317" s="1427"/>
      <c r="H317" s="1427"/>
      <c r="I317" s="1427"/>
      <c r="J317" s="1427"/>
      <c r="K317" s="1427"/>
      <c r="L317" s="1427"/>
      <c r="M317" s="1427"/>
      <c r="N317" s="1428"/>
    </row>
    <row r="318" spans="1:14" ht="55.95" customHeight="1" thickBot="1" x14ac:dyDescent="0.35">
      <c r="A318" s="301" t="s">
        <v>113</v>
      </c>
      <c r="B318" s="1835" t="s">
        <v>45</v>
      </c>
      <c r="C318" s="1836"/>
      <c r="D318" s="1835" t="s">
        <v>47</v>
      </c>
      <c r="E318" s="1837"/>
      <c r="F318" s="1836"/>
      <c r="G318" s="1835" t="s">
        <v>313</v>
      </c>
      <c r="H318" s="1837"/>
      <c r="I318" s="1836"/>
      <c r="J318" s="1838" t="s">
        <v>314</v>
      </c>
      <c r="K318" s="1838"/>
      <c r="L318" s="1835" t="s">
        <v>315</v>
      </c>
      <c r="M318" s="1836"/>
      <c r="N318" s="302" t="s">
        <v>265</v>
      </c>
    </row>
    <row r="319" spans="1:14" ht="48" customHeight="1" thickBot="1" x14ac:dyDescent="0.35">
      <c r="A319" s="259"/>
      <c r="B319" s="1129"/>
      <c r="C319" s="1131"/>
      <c r="D319" s="1129"/>
      <c r="E319" s="1130"/>
      <c r="F319" s="1131"/>
      <c r="G319" s="1787"/>
      <c r="H319" s="1789"/>
      <c r="I319" s="1788"/>
      <c r="J319" s="1129"/>
      <c r="K319" s="1131"/>
      <c r="L319" s="1129"/>
      <c r="M319" s="1131"/>
      <c r="N319" s="263"/>
    </row>
    <row r="320" spans="1:14" ht="48.6" customHeight="1" thickBot="1" x14ac:dyDescent="0.35">
      <c r="A320" s="1792" t="s">
        <v>116</v>
      </c>
      <c r="B320" s="1012"/>
      <c r="C320" s="79" t="s">
        <v>822</v>
      </c>
      <c r="D320" s="37" t="s">
        <v>316</v>
      </c>
      <c r="E320" s="1752" t="s">
        <v>317</v>
      </c>
      <c r="F320" s="1753"/>
      <c r="G320" s="267" t="s">
        <v>318</v>
      </c>
      <c r="H320" s="1752" t="s">
        <v>319</v>
      </c>
      <c r="I320" s="1753"/>
      <c r="J320" s="79" t="s">
        <v>330</v>
      </c>
      <c r="K320" s="1752" t="s">
        <v>749</v>
      </c>
      <c r="L320" s="1753"/>
      <c r="M320" s="265" t="s">
        <v>331</v>
      </c>
      <c r="N320" s="300" t="s">
        <v>332</v>
      </c>
    </row>
    <row r="321" spans="1:14" ht="51.6" customHeight="1" thickBot="1" x14ac:dyDescent="0.35">
      <c r="A321" s="1784"/>
      <c r="B321" s="1131"/>
      <c r="C321" s="533"/>
      <c r="D321" s="45"/>
      <c r="E321" s="1787"/>
      <c r="F321" s="1788"/>
      <c r="G321" s="266"/>
      <c r="H321" s="1787"/>
      <c r="I321" s="1788"/>
      <c r="J321" s="102"/>
      <c r="K321" s="1793"/>
      <c r="L321" s="1794"/>
      <c r="M321" s="303"/>
      <c r="N321" s="89"/>
    </row>
    <row r="322" spans="1:14" ht="41.4" customHeight="1" thickBot="1" x14ac:dyDescent="0.35">
      <c r="A322" s="1157" t="s">
        <v>322</v>
      </c>
      <c r="B322" s="1158"/>
      <c r="C322" s="1158"/>
      <c r="D322" s="1158"/>
      <c r="E322" s="1158"/>
      <c r="F322" s="1158"/>
      <c r="G322" s="1158"/>
      <c r="H322" s="1158"/>
      <c r="I322" s="1158"/>
      <c r="J322" s="1158"/>
      <c r="K322" s="1158"/>
      <c r="L322" s="1158"/>
      <c r="M322" s="1158"/>
      <c r="N322" s="1807"/>
    </row>
    <row r="323" spans="1:14" ht="40.200000000000003" customHeight="1" thickBot="1" x14ac:dyDescent="0.35">
      <c r="A323" s="1483"/>
      <c r="B323" s="1484"/>
      <c r="C323" s="1371" t="s">
        <v>323</v>
      </c>
      <c r="D323" s="1371"/>
      <c r="E323" s="1371" t="s">
        <v>823</v>
      </c>
      <c r="F323" s="1371"/>
      <c r="G323" s="1371" t="s">
        <v>316</v>
      </c>
      <c r="H323" s="1371"/>
      <c r="I323" s="1011" t="s">
        <v>324</v>
      </c>
      <c r="J323" s="1012"/>
      <c r="K323" s="1371" t="s">
        <v>333</v>
      </c>
      <c r="L323" s="1371"/>
      <c r="M323" s="1798"/>
      <c r="N323" s="1799"/>
    </row>
    <row r="324" spans="1:14" ht="27.6" customHeight="1" x14ac:dyDescent="0.3">
      <c r="A324" s="1496"/>
      <c r="B324" s="1810"/>
      <c r="C324" s="1003"/>
      <c r="D324" s="1003"/>
      <c r="E324" s="1758"/>
      <c r="F324" s="1758"/>
      <c r="G324" s="1761"/>
      <c r="H324" s="1761"/>
      <c r="I324" s="1489"/>
      <c r="J324" s="1480"/>
      <c r="K324" s="1808"/>
      <c r="L324" s="1808"/>
      <c r="M324" s="1800"/>
      <c r="N324" s="1801"/>
    </row>
    <row r="325" spans="1:14" ht="15" thickBot="1" x14ac:dyDescent="0.35">
      <c r="A325" s="1485"/>
      <c r="B325" s="1486"/>
      <c r="C325" s="889"/>
      <c r="D325" s="889"/>
      <c r="E325" s="1760"/>
      <c r="F325" s="1760"/>
      <c r="G325" s="1763"/>
      <c r="H325" s="1763"/>
      <c r="I325" s="1490"/>
      <c r="J325" s="1482"/>
      <c r="K325" s="1809"/>
      <c r="L325" s="1809"/>
      <c r="M325" s="1802"/>
      <c r="N325" s="1803"/>
    </row>
    <row r="326" spans="1:14" ht="46.2" customHeight="1" thickBot="1" x14ac:dyDescent="0.35">
      <c r="A326" s="1157" t="s">
        <v>325</v>
      </c>
      <c r="B326" s="1158"/>
      <c r="C326" s="1158"/>
      <c r="D326" s="1158"/>
      <c r="E326" s="1158"/>
      <c r="F326" s="1158"/>
      <c r="G326" s="1158"/>
      <c r="H326" s="1158"/>
      <c r="I326" s="1158"/>
      <c r="J326" s="1158"/>
      <c r="K326" s="1158"/>
      <c r="L326" s="1158"/>
      <c r="M326" s="1158"/>
      <c r="N326" s="1807"/>
    </row>
    <row r="327" spans="1:14" ht="31.8" thickBot="1" x14ac:dyDescent="0.35">
      <c r="A327" s="297" t="s">
        <v>116</v>
      </c>
      <c r="B327" s="79" t="s">
        <v>822</v>
      </c>
      <c r="C327" s="37" t="s">
        <v>316</v>
      </c>
      <c r="D327" s="1752" t="s">
        <v>317</v>
      </c>
      <c r="E327" s="1753"/>
      <c r="F327" s="267" t="s">
        <v>318</v>
      </c>
      <c r="G327" s="1752" t="s">
        <v>319</v>
      </c>
      <c r="H327" s="1753"/>
      <c r="I327" s="1011" t="s">
        <v>326</v>
      </c>
      <c r="J327" s="1754"/>
      <c r="K327" s="1754"/>
      <c r="L327" s="1012"/>
      <c r="M327" s="267" t="s">
        <v>327</v>
      </c>
      <c r="N327" s="300" t="s">
        <v>332</v>
      </c>
    </row>
    <row r="328" spans="1:14" ht="42" customHeight="1" thickBot="1" x14ac:dyDescent="0.35">
      <c r="A328" s="1755"/>
      <c r="B328" s="1758"/>
      <c r="C328" s="1761"/>
      <c r="D328" s="1489"/>
      <c r="E328" s="1480"/>
      <c r="F328" s="1003"/>
      <c r="G328" s="1489"/>
      <c r="H328" s="1480"/>
      <c r="I328" s="1371" t="s">
        <v>328</v>
      </c>
      <c r="J328" s="1371"/>
      <c r="K328" s="1371" t="s">
        <v>329</v>
      </c>
      <c r="L328" s="1371"/>
      <c r="M328" s="247"/>
      <c r="N328" s="89"/>
    </row>
    <row r="329" spans="1:14" x14ac:dyDescent="0.3">
      <c r="A329" s="1756"/>
      <c r="B329" s="1759"/>
      <c r="C329" s="1762"/>
      <c r="D329" s="1764"/>
      <c r="E329" s="1765"/>
      <c r="F329" s="888"/>
      <c r="G329" s="1764"/>
      <c r="H329" s="1765"/>
      <c r="I329" s="1739"/>
      <c r="J329" s="1740"/>
      <c r="K329" s="1739"/>
      <c r="L329" s="1740"/>
      <c r="M329" s="1798"/>
      <c r="N329" s="1799"/>
    </row>
    <row r="330" spans="1:14" x14ac:dyDescent="0.3">
      <c r="A330" s="1756"/>
      <c r="B330" s="1759"/>
      <c r="C330" s="1762"/>
      <c r="D330" s="1764"/>
      <c r="E330" s="1765"/>
      <c r="F330" s="888"/>
      <c r="G330" s="1764"/>
      <c r="H330" s="1765"/>
      <c r="I330" s="1741"/>
      <c r="J330" s="1742"/>
      <c r="K330" s="1741"/>
      <c r="L330" s="1742"/>
      <c r="M330" s="1800"/>
      <c r="N330" s="1801"/>
    </row>
    <row r="331" spans="1:14" ht="24" customHeight="1" thickBot="1" x14ac:dyDescent="0.35">
      <c r="A331" s="1757"/>
      <c r="B331" s="1760"/>
      <c r="C331" s="1763"/>
      <c r="D331" s="1490"/>
      <c r="E331" s="1482"/>
      <c r="F331" s="889"/>
      <c r="G331" s="1490"/>
      <c r="H331" s="1482"/>
      <c r="I331" s="1743"/>
      <c r="J331" s="1744"/>
      <c r="K331" s="1743"/>
      <c r="L331" s="1744"/>
      <c r="M331" s="1802"/>
      <c r="N331" s="1803"/>
    </row>
    <row r="332" spans="1:14" ht="38.4" customHeight="1" thickBot="1" x14ac:dyDescent="0.35">
      <c r="A332" s="1804" t="s">
        <v>86</v>
      </c>
      <c r="B332" s="1805"/>
      <c r="C332" s="1805"/>
      <c r="D332" s="1805"/>
      <c r="E332" s="1805"/>
      <c r="F332" s="1805"/>
      <c r="G332" s="1805"/>
      <c r="H332" s="1805"/>
      <c r="I332" s="1805"/>
      <c r="J332" s="1805"/>
      <c r="K332" s="1805"/>
      <c r="L332" s="1805"/>
      <c r="M332" s="1805"/>
      <c r="N332" s="1806"/>
    </row>
    <row r="333" spans="1:14" ht="15" thickTop="1" x14ac:dyDescent="0.3">
      <c r="A333" s="1826"/>
      <c r="B333" s="1827"/>
      <c r="C333" s="1827"/>
      <c r="D333" s="1827"/>
      <c r="E333" s="1827"/>
      <c r="F333" s="1827"/>
      <c r="G333" s="1827"/>
      <c r="H333" s="1827"/>
      <c r="I333" s="1827"/>
      <c r="J333" s="1827"/>
      <c r="K333" s="1827"/>
      <c r="L333" s="1827"/>
      <c r="M333" s="1827"/>
      <c r="N333" s="1828"/>
    </row>
    <row r="334" spans="1:14" x14ac:dyDescent="0.3">
      <c r="A334" s="1829"/>
      <c r="B334" s="1830"/>
      <c r="C334" s="1830"/>
      <c r="D334" s="1830"/>
      <c r="E334" s="1830"/>
      <c r="F334" s="1830"/>
      <c r="G334" s="1830"/>
      <c r="H334" s="1830"/>
      <c r="I334" s="1830"/>
      <c r="J334" s="1830"/>
      <c r="K334" s="1830"/>
      <c r="L334" s="1830"/>
      <c r="M334" s="1830"/>
      <c r="N334" s="1831"/>
    </row>
    <row r="335" spans="1:14" x14ac:dyDescent="0.3">
      <c r="A335" s="1829"/>
      <c r="B335" s="1830"/>
      <c r="C335" s="1830"/>
      <c r="D335" s="1830"/>
      <c r="E335" s="1830"/>
      <c r="F335" s="1830"/>
      <c r="G335" s="1830"/>
      <c r="H335" s="1830"/>
      <c r="I335" s="1830"/>
      <c r="J335" s="1830"/>
      <c r="K335" s="1830"/>
      <c r="L335" s="1830"/>
      <c r="M335" s="1830"/>
      <c r="N335" s="1831"/>
    </row>
    <row r="336" spans="1:14" x14ac:dyDescent="0.3">
      <c r="A336" s="1829"/>
      <c r="B336" s="1830"/>
      <c r="C336" s="1830"/>
      <c r="D336" s="1830"/>
      <c r="E336" s="1830"/>
      <c r="F336" s="1830"/>
      <c r="G336" s="1830"/>
      <c r="H336" s="1830"/>
      <c r="I336" s="1830"/>
      <c r="J336" s="1830"/>
      <c r="K336" s="1830"/>
      <c r="L336" s="1830"/>
      <c r="M336" s="1830"/>
      <c r="N336" s="1831"/>
    </row>
    <row r="337" spans="1:14" x14ac:dyDescent="0.3">
      <c r="A337" s="1829"/>
      <c r="B337" s="1830"/>
      <c r="C337" s="1830"/>
      <c r="D337" s="1830"/>
      <c r="E337" s="1830"/>
      <c r="F337" s="1830"/>
      <c r="G337" s="1830"/>
      <c r="H337" s="1830"/>
      <c r="I337" s="1830"/>
      <c r="J337" s="1830"/>
      <c r="K337" s="1830"/>
      <c r="L337" s="1830"/>
      <c r="M337" s="1830"/>
      <c r="N337" s="1831"/>
    </row>
    <row r="338" spans="1:14" x14ac:dyDescent="0.3">
      <c r="A338" s="1829"/>
      <c r="B338" s="1830"/>
      <c r="C338" s="1830"/>
      <c r="D338" s="1830"/>
      <c r="E338" s="1830"/>
      <c r="F338" s="1830"/>
      <c r="G338" s="1830"/>
      <c r="H338" s="1830"/>
      <c r="I338" s="1830"/>
      <c r="J338" s="1830"/>
      <c r="K338" s="1830"/>
      <c r="L338" s="1830"/>
      <c r="M338" s="1830"/>
      <c r="N338" s="1831"/>
    </row>
    <row r="339" spans="1:14" x14ac:dyDescent="0.3">
      <c r="A339" s="1829"/>
      <c r="B339" s="1830"/>
      <c r="C339" s="1830"/>
      <c r="D339" s="1830"/>
      <c r="E339" s="1830"/>
      <c r="F339" s="1830"/>
      <c r="G339" s="1830"/>
      <c r="H339" s="1830"/>
      <c r="I339" s="1830"/>
      <c r="J339" s="1830"/>
      <c r="K339" s="1830"/>
      <c r="L339" s="1830"/>
      <c r="M339" s="1830"/>
      <c r="N339" s="1831"/>
    </row>
    <row r="340" spans="1:14" x14ac:dyDescent="0.3">
      <c r="A340" s="1829"/>
      <c r="B340" s="1830"/>
      <c r="C340" s="1830"/>
      <c r="D340" s="1830"/>
      <c r="E340" s="1830"/>
      <c r="F340" s="1830"/>
      <c r="G340" s="1830"/>
      <c r="H340" s="1830"/>
      <c r="I340" s="1830"/>
      <c r="J340" s="1830"/>
      <c r="K340" s="1830"/>
      <c r="L340" s="1830"/>
      <c r="M340" s="1830"/>
      <c r="N340" s="1831"/>
    </row>
    <row r="341" spans="1:14" x14ac:dyDescent="0.3">
      <c r="A341" s="1829"/>
      <c r="B341" s="1830"/>
      <c r="C341" s="1830"/>
      <c r="D341" s="1830"/>
      <c r="E341" s="1830"/>
      <c r="F341" s="1830"/>
      <c r="G341" s="1830"/>
      <c r="H341" s="1830"/>
      <c r="I341" s="1830"/>
      <c r="J341" s="1830"/>
      <c r="K341" s="1830"/>
      <c r="L341" s="1830"/>
      <c r="M341" s="1830"/>
      <c r="N341" s="1831"/>
    </row>
    <row r="342" spans="1:14" x14ac:dyDescent="0.3">
      <c r="A342" s="1829"/>
      <c r="B342" s="1830"/>
      <c r="C342" s="1830"/>
      <c r="D342" s="1830"/>
      <c r="E342" s="1830"/>
      <c r="F342" s="1830"/>
      <c r="G342" s="1830"/>
      <c r="H342" s="1830"/>
      <c r="I342" s="1830"/>
      <c r="J342" s="1830"/>
      <c r="K342" s="1830"/>
      <c r="L342" s="1830"/>
      <c r="M342" s="1830"/>
      <c r="N342" s="1831"/>
    </row>
    <row r="343" spans="1:14" x14ac:dyDescent="0.3">
      <c r="A343" s="1829"/>
      <c r="B343" s="1830"/>
      <c r="C343" s="1830"/>
      <c r="D343" s="1830"/>
      <c r="E343" s="1830"/>
      <c r="F343" s="1830"/>
      <c r="G343" s="1830"/>
      <c r="H343" s="1830"/>
      <c r="I343" s="1830"/>
      <c r="J343" s="1830"/>
      <c r="K343" s="1830"/>
      <c r="L343" s="1830"/>
      <c r="M343" s="1830"/>
      <c r="N343" s="1831"/>
    </row>
    <row r="344" spans="1:14" x14ac:dyDescent="0.3">
      <c r="A344" s="1829"/>
      <c r="B344" s="1830"/>
      <c r="C344" s="1830"/>
      <c r="D344" s="1830"/>
      <c r="E344" s="1830"/>
      <c r="F344" s="1830"/>
      <c r="G344" s="1830"/>
      <c r="H344" s="1830"/>
      <c r="I344" s="1830"/>
      <c r="J344" s="1830"/>
      <c r="K344" s="1830"/>
      <c r="L344" s="1830"/>
      <c r="M344" s="1830"/>
      <c r="N344" s="1831"/>
    </row>
    <row r="345" spans="1:14" x14ac:dyDescent="0.3">
      <c r="A345" s="1829"/>
      <c r="B345" s="1830"/>
      <c r="C345" s="1830"/>
      <c r="D345" s="1830"/>
      <c r="E345" s="1830"/>
      <c r="F345" s="1830"/>
      <c r="G345" s="1830"/>
      <c r="H345" s="1830"/>
      <c r="I345" s="1830"/>
      <c r="J345" s="1830"/>
      <c r="K345" s="1830"/>
      <c r="L345" s="1830"/>
      <c r="M345" s="1830"/>
      <c r="N345" s="1831"/>
    </row>
    <row r="346" spans="1:14" x14ac:dyDescent="0.3">
      <c r="A346" s="1829"/>
      <c r="B346" s="1830"/>
      <c r="C346" s="1830"/>
      <c r="D346" s="1830"/>
      <c r="E346" s="1830"/>
      <c r="F346" s="1830"/>
      <c r="G346" s="1830"/>
      <c r="H346" s="1830"/>
      <c r="I346" s="1830"/>
      <c r="J346" s="1830"/>
      <c r="K346" s="1830"/>
      <c r="L346" s="1830"/>
      <c r="M346" s="1830"/>
      <c r="N346" s="1831"/>
    </row>
    <row r="347" spans="1:14" ht="125.1" customHeight="1" thickBot="1" x14ac:dyDescent="0.35">
      <c r="A347" s="1832"/>
      <c r="B347" s="1833"/>
      <c r="C347" s="1833"/>
      <c r="D347" s="1833"/>
      <c r="E347" s="1833"/>
      <c r="F347" s="1833"/>
      <c r="G347" s="1833"/>
      <c r="H347" s="1833"/>
      <c r="I347" s="1833"/>
      <c r="J347" s="1833"/>
      <c r="K347" s="1833"/>
      <c r="L347" s="1833"/>
      <c r="M347" s="1833"/>
      <c r="N347" s="1834"/>
    </row>
    <row r="348" spans="1:14" ht="3.75" customHeight="1" thickTop="1" thickBot="1" x14ac:dyDescent="0.35">
      <c r="A348" s="1442"/>
      <c r="B348" s="1443"/>
      <c r="C348" s="1443"/>
      <c r="D348" s="1443"/>
      <c r="E348" s="1443"/>
      <c r="F348" s="1443"/>
      <c r="G348" s="1443"/>
      <c r="H348" s="1443"/>
      <c r="I348" s="1443"/>
      <c r="J348" s="1443"/>
      <c r="K348" s="1443"/>
      <c r="L348" s="1443"/>
      <c r="M348" s="1443"/>
      <c r="N348" s="1444"/>
    </row>
    <row r="349" spans="1:14" ht="3.75" customHeight="1" thickTop="1" thickBot="1" x14ac:dyDescent="0.35">
      <c r="A349" s="1442"/>
      <c r="B349" s="1443"/>
      <c r="C349" s="1443"/>
      <c r="D349" s="1443"/>
      <c r="E349" s="1443"/>
      <c r="F349" s="1443"/>
      <c r="G349" s="1443"/>
      <c r="H349" s="1443"/>
      <c r="I349" s="1443"/>
      <c r="J349" s="1443"/>
      <c r="K349" s="1443"/>
      <c r="L349" s="1443"/>
      <c r="M349" s="1443"/>
      <c r="N349" s="1444"/>
    </row>
    <row r="350" spans="1:14" s="4" customFormat="1" ht="46.95" customHeight="1" thickTop="1" x14ac:dyDescent="0.3">
      <c r="A350" s="1331" t="s">
        <v>811</v>
      </c>
      <c r="B350" s="1332"/>
      <c r="C350" s="1332"/>
      <c r="D350" s="1332"/>
      <c r="E350" s="1332"/>
      <c r="F350" s="1332"/>
      <c r="G350" s="1332"/>
      <c r="H350" s="1332"/>
      <c r="I350" s="1332"/>
      <c r="J350" s="1332"/>
      <c r="K350" s="1332"/>
      <c r="L350" s="1332"/>
      <c r="M350" s="1332"/>
      <c r="N350" s="1333"/>
    </row>
    <row r="351" spans="1:14" s="4" customFormat="1" ht="14.4" customHeight="1" thickBot="1" x14ac:dyDescent="0.35">
      <c r="A351" s="1337"/>
      <c r="B351" s="1338"/>
      <c r="C351" s="1338"/>
      <c r="D351" s="1338"/>
      <c r="E351" s="1338"/>
      <c r="F351" s="1338"/>
      <c r="G351" s="1338"/>
      <c r="H351" s="1338"/>
      <c r="I351" s="1338"/>
      <c r="J351" s="1338"/>
      <c r="K351" s="1338"/>
      <c r="L351" s="1338"/>
      <c r="M351" s="1338"/>
      <c r="N351" s="1339"/>
    </row>
    <row r="352" spans="1:14" s="4" customFormat="1" ht="50.4" customHeight="1" thickBot="1" x14ac:dyDescent="0.35">
      <c r="A352" s="297" t="s">
        <v>113</v>
      </c>
      <c r="B352" s="1011" t="s">
        <v>45</v>
      </c>
      <c r="C352" s="1012"/>
      <c r="D352" s="1011" t="s">
        <v>47</v>
      </c>
      <c r="E352" s="1754"/>
      <c r="F352" s="1012"/>
      <c r="G352" s="1011" t="s">
        <v>313</v>
      </c>
      <c r="H352" s="1754"/>
      <c r="I352" s="1012"/>
      <c r="J352" s="1371" t="s">
        <v>314</v>
      </c>
      <c r="K352" s="1371"/>
      <c r="L352" s="1011" t="s">
        <v>315</v>
      </c>
      <c r="M352" s="1012"/>
      <c r="N352" s="302" t="s">
        <v>265</v>
      </c>
    </row>
    <row r="353" spans="1:14" s="4" customFormat="1" ht="39.6" customHeight="1" thickBot="1" x14ac:dyDescent="0.35">
      <c r="A353" s="259"/>
      <c r="B353" s="1129"/>
      <c r="C353" s="1131"/>
      <c r="D353" s="1129"/>
      <c r="E353" s="1130"/>
      <c r="F353" s="1131"/>
      <c r="G353" s="1787"/>
      <c r="H353" s="1789"/>
      <c r="I353" s="1788"/>
      <c r="J353" s="1129"/>
      <c r="K353" s="1131"/>
      <c r="L353" s="1129"/>
      <c r="M353" s="1131"/>
      <c r="N353" s="263"/>
    </row>
    <row r="354" spans="1:14" s="4" customFormat="1" ht="49.2" customHeight="1" thickBot="1" x14ac:dyDescent="0.35">
      <c r="A354" s="1792" t="s">
        <v>116</v>
      </c>
      <c r="B354" s="1012"/>
      <c r="C354" s="79" t="s">
        <v>822</v>
      </c>
      <c r="D354" s="37" t="s">
        <v>316</v>
      </c>
      <c r="E354" s="1752" t="s">
        <v>317</v>
      </c>
      <c r="F354" s="1753"/>
      <c r="G354" s="267" t="s">
        <v>318</v>
      </c>
      <c r="H354" s="1752" t="s">
        <v>319</v>
      </c>
      <c r="I354" s="1753"/>
      <c r="J354" s="79" t="s">
        <v>330</v>
      </c>
      <c r="K354" s="1752" t="s">
        <v>749</v>
      </c>
      <c r="L354" s="1753"/>
      <c r="M354" s="37" t="s">
        <v>331</v>
      </c>
      <c r="N354" s="300" t="s">
        <v>332</v>
      </c>
    </row>
    <row r="355" spans="1:14" s="4" customFormat="1" ht="43.95" customHeight="1" thickBot="1" x14ac:dyDescent="0.35">
      <c r="A355" s="1784"/>
      <c r="B355" s="1131"/>
      <c r="C355" s="533"/>
      <c r="D355" s="45"/>
      <c r="E355" s="1785"/>
      <c r="F355" s="1786"/>
      <c r="G355" s="225"/>
      <c r="H355" s="1787"/>
      <c r="I355" s="1788"/>
      <c r="J355" s="102"/>
      <c r="K355" s="1793"/>
      <c r="L355" s="1794"/>
      <c r="M355" s="303"/>
      <c r="N355" s="89"/>
    </row>
    <row r="356" spans="1:14" s="4" customFormat="1" ht="35.4" customHeight="1" thickBot="1" x14ac:dyDescent="0.35">
      <c r="A356" s="1223" t="s">
        <v>322</v>
      </c>
      <c r="B356" s="1224"/>
      <c r="C356" s="1224"/>
      <c r="D356" s="1224"/>
      <c r="E356" s="1224"/>
      <c r="F356" s="1224"/>
      <c r="G356" s="1224"/>
      <c r="H356" s="1224"/>
      <c r="I356" s="1224"/>
      <c r="J356" s="1224"/>
      <c r="K356" s="1224"/>
      <c r="L356" s="1224"/>
      <c r="M356" s="1224"/>
      <c r="N356" s="1751"/>
    </row>
    <row r="357" spans="1:14" ht="40.200000000000003" customHeight="1" thickBot="1" x14ac:dyDescent="0.35">
      <c r="A357" s="1778"/>
      <c r="B357" s="1779"/>
      <c r="C357" s="1371" t="s">
        <v>323</v>
      </c>
      <c r="D357" s="1371"/>
      <c r="E357" s="1371" t="s">
        <v>823</v>
      </c>
      <c r="F357" s="1371"/>
      <c r="G357" s="1371" t="s">
        <v>316</v>
      </c>
      <c r="H357" s="1371"/>
      <c r="I357" s="1011" t="s">
        <v>324</v>
      </c>
      <c r="J357" s="1012"/>
      <c r="K357" s="1371" t="s">
        <v>333</v>
      </c>
      <c r="L357" s="1371"/>
      <c r="M357" s="1745"/>
      <c r="N357" s="1746"/>
    </row>
    <row r="358" spans="1:14" ht="26.4" customHeight="1" x14ac:dyDescent="0.3">
      <c r="A358" s="1780"/>
      <c r="B358" s="1781"/>
      <c r="C358" s="1003"/>
      <c r="D358" s="1003"/>
      <c r="E358" s="1758"/>
      <c r="F358" s="1758"/>
      <c r="G358" s="1761"/>
      <c r="H358" s="1761"/>
      <c r="I358" s="1489"/>
      <c r="J358" s="1480"/>
      <c r="K358" s="1808"/>
      <c r="L358" s="1808"/>
      <c r="M358" s="1747"/>
      <c r="N358" s="1748"/>
    </row>
    <row r="359" spans="1:14" ht="15" customHeight="1" thickBot="1" x14ac:dyDescent="0.35">
      <c r="A359" s="1782"/>
      <c r="B359" s="1783"/>
      <c r="C359" s="889"/>
      <c r="D359" s="889"/>
      <c r="E359" s="1760"/>
      <c r="F359" s="1760"/>
      <c r="G359" s="1763"/>
      <c r="H359" s="1763"/>
      <c r="I359" s="1490"/>
      <c r="J359" s="1482"/>
      <c r="K359" s="1809"/>
      <c r="L359" s="1809"/>
      <c r="M359" s="1749"/>
      <c r="N359" s="1750"/>
    </row>
    <row r="360" spans="1:14" s="4" customFormat="1" ht="24.6" customHeight="1" thickBot="1" x14ac:dyDescent="0.35">
      <c r="A360" s="1223" t="s">
        <v>325</v>
      </c>
      <c r="B360" s="1224"/>
      <c r="C360" s="1224"/>
      <c r="D360" s="1224"/>
      <c r="E360" s="1224"/>
      <c r="F360" s="1224"/>
      <c r="G360" s="1224"/>
      <c r="H360" s="1224"/>
      <c r="I360" s="1224"/>
      <c r="J360" s="1224"/>
      <c r="K360" s="1224"/>
      <c r="L360" s="1224"/>
      <c r="M360" s="1224"/>
      <c r="N360" s="1751"/>
    </row>
    <row r="361" spans="1:14" s="4" customFormat="1" ht="40.200000000000003" customHeight="1" thickBot="1" x14ac:dyDescent="0.35">
      <c r="A361" s="297" t="s">
        <v>116</v>
      </c>
      <c r="B361" s="79" t="s">
        <v>822</v>
      </c>
      <c r="C361" s="37" t="s">
        <v>316</v>
      </c>
      <c r="D361" s="1752" t="s">
        <v>317</v>
      </c>
      <c r="E361" s="1753"/>
      <c r="F361" s="267" t="s">
        <v>318</v>
      </c>
      <c r="G361" s="1752" t="s">
        <v>319</v>
      </c>
      <c r="H361" s="1753"/>
      <c r="I361" s="1011" t="s">
        <v>326</v>
      </c>
      <c r="J361" s="1754"/>
      <c r="K361" s="1754"/>
      <c r="L361" s="1012"/>
      <c r="M361" s="267" t="s">
        <v>327</v>
      </c>
      <c r="N361" s="300" t="s">
        <v>332</v>
      </c>
    </row>
    <row r="362" spans="1:14" ht="40.200000000000003" customHeight="1" thickBot="1" x14ac:dyDescent="0.35">
      <c r="A362" s="1755"/>
      <c r="B362" s="1758"/>
      <c r="C362" s="1761"/>
      <c r="D362" s="1489"/>
      <c r="E362" s="1480"/>
      <c r="F362" s="1003"/>
      <c r="G362" s="1489"/>
      <c r="H362" s="1480"/>
      <c r="I362" s="1371" t="s">
        <v>328</v>
      </c>
      <c r="J362" s="1371"/>
      <c r="K362" s="1371" t="s">
        <v>329</v>
      </c>
      <c r="L362" s="1371"/>
      <c r="M362" s="247"/>
      <c r="N362" s="89"/>
    </row>
    <row r="363" spans="1:14" ht="23.4" customHeight="1" x14ac:dyDescent="0.3">
      <c r="A363" s="1756"/>
      <c r="B363" s="1759"/>
      <c r="C363" s="1762"/>
      <c r="D363" s="1764"/>
      <c r="E363" s="1765"/>
      <c r="F363" s="888"/>
      <c r="G363" s="1764"/>
      <c r="H363" s="1765"/>
      <c r="I363" s="1739"/>
      <c r="J363" s="1740"/>
      <c r="K363" s="1739"/>
      <c r="L363" s="1740"/>
      <c r="M363" s="1745"/>
      <c r="N363" s="1746"/>
    </row>
    <row r="364" spans="1:14" x14ac:dyDescent="0.3">
      <c r="A364" s="1756"/>
      <c r="B364" s="1759"/>
      <c r="C364" s="1762"/>
      <c r="D364" s="1764"/>
      <c r="E364" s="1765"/>
      <c r="F364" s="888"/>
      <c r="G364" s="1764"/>
      <c r="H364" s="1765"/>
      <c r="I364" s="1741"/>
      <c r="J364" s="1742"/>
      <c r="K364" s="1741"/>
      <c r="L364" s="1742"/>
      <c r="M364" s="1747"/>
      <c r="N364" s="1748"/>
    </row>
    <row r="365" spans="1:14" ht="15" thickBot="1" x14ac:dyDescent="0.35">
      <c r="A365" s="1757"/>
      <c r="B365" s="1760"/>
      <c r="C365" s="1763"/>
      <c r="D365" s="1490"/>
      <c r="E365" s="1482"/>
      <c r="F365" s="889"/>
      <c r="G365" s="1490"/>
      <c r="H365" s="1482"/>
      <c r="I365" s="1743"/>
      <c r="J365" s="1744"/>
      <c r="K365" s="1743"/>
      <c r="L365" s="1744"/>
      <c r="M365" s="1749"/>
      <c r="N365" s="1750"/>
    </row>
    <row r="366" spans="1:14" ht="32.4" customHeight="1" thickBot="1" x14ac:dyDescent="0.35">
      <c r="A366" s="1823" t="s">
        <v>86</v>
      </c>
      <c r="B366" s="1824"/>
      <c r="C366" s="1824"/>
      <c r="D366" s="1824"/>
      <c r="E366" s="1824"/>
      <c r="F366" s="1824"/>
      <c r="G366" s="1824"/>
      <c r="H366" s="1824"/>
      <c r="I366" s="1824"/>
      <c r="J366" s="1824"/>
      <c r="K366" s="1824"/>
      <c r="L366" s="1824"/>
      <c r="M366" s="1824"/>
      <c r="N366" s="1825"/>
    </row>
    <row r="367" spans="1:14" ht="15" thickTop="1" x14ac:dyDescent="0.3">
      <c r="A367" s="1811"/>
      <c r="B367" s="1812"/>
      <c r="C367" s="1812"/>
      <c r="D367" s="1812"/>
      <c r="E367" s="1812"/>
      <c r="F367" s="1812"/>
      <c r="G367" s="1812"/>
      <c r="H367" s="1812"/>
      <c r="I367" s="1812"/>
      <c r="J367" s="1812"/>
      <c r="K367" s="1812"/>
      <c r="L367" s="1812"/>
      <c r="M367" s="1812"/>
      <c r="N367" s="1813"/>
    </row>
    <row r="368" spans="1:14" x14ac:dyDescent="0.3">
      <c r="A368" s="1814"/>
      <c r="B368" s="1815"/>
      <c r="C368" s="1815"/>
      <c r="D368" s="1815"/>
      <c r="E368" s="1815"/>
      <c r="F368" s="1815"/>
      <c r="G368" s="1815"/>
      <c r="H368" s="1815"/>
      <c r="I368" s="1815"/>
      <c r="J368" s="1815"/>
      <c r="K368" s="1815"/>
      <c r="L368" s="1815"/>
      <c r="M368" s="1815"/>
      <c r="N368" s="1816"/>
    </row>
    <row r="369" spans="1:14" x14ac:dyDescent="0.3">
      <c r="A369" s="1814"/>
      <c r="B369" s="1815"/>
      <c r="C369" s="1815"/>
      <c r="D369" s="1815"/>
      <c r="E369" s="1815"/>
      <c r="F369" s="1815"/>
      <c r="G369" s="1815"/>
      <c r="H369" s="1815"/>
      <c r="I369" s="1815"/>
      <c r="J369" s="1815"/>
      <c r="K369" s="1815"/>
      <c r="L369" s="1815"/>
      <c r="M369" s="1815"/>
      <c r="N369" s="1816"/>
    </row>
    <row r="370" spans="1:14" x14ac:dyDescent="0.3">
      <c r="A370" s="1814"/>
      <c r="B370" s="1815"/>
      <c r="C370" s="1815"/>
      <c r="D370" s="1815"/>
      <c r="E370" s="1815"/>
      <c r="F370" s="1815"/>
      <c r="G370" s="1815"/>
      <c r="H370" s="1815"/>
      <c r="I370" s="1815"/>
      <c r="J370" s="1815"/>
      <c r="K370" s="1815"/>
      <c r="L370" s="1815"/>
      <c r="M370" s="1815"/>
      <c r="N370" s="1816"/>
    </row>
    <row r="371" spans="1:14" x14ac:dyDescent="0.3">
      <c r="A371" s="1814"/>
      <c r="B371" s="1815"/>
      <c r="C371" s="1815"/>
      <c r="D371" s="1815"/>
      <c r="E371" s="1815"/>
      <c r="F371" s="1815"/>
      <c r="G371" s="1815"/>
      <c r="H371" s="1815"/>
      <c r="I371" s="1815"/>
      <c r="J371" s="1815"/>
      <c r="K371" s="1815"/>
      <c r="L371" s="1815"/>
      <c r="M371" s="1815"/>
      <c r="N371" s="1816"/>
    </row>
    <row r="372" spans="1:14" x14ac:dyDescent="0.3">
      <c r="A372" s="1814"/>
      <c r="B372" s="1815"/>
      <c r="C372" s="1815"/>
      <c r="D372" s="1815"/>
      <c r="E372" s="1815"/>
      <c r="F372" s="1815"/>
      <c r="G372" s="1815"/>
      <c r="H372" s="1815"/>
      <c r="I372" s="1815"/>
      <c r="J372" s="1815"/>
      <c r="K372" s="1815"/>
      <c r="L372" s="1815"/>
      <c r="M372" s="1815"/>
      <c r="N372" s="1816"/>
    </row>
    <row r="373" spans="1:14" x14ac:dyDescent="0.3">
      <c r="A373" s="1814"/>
      <c r="B373" s="1815"/>
      <c r="C373" s="1815"/>
      <c r="D373" s="1815"/>
      <c r="E373" s="1815"/>
      <c r="F373" s="1815"/>
      <c r="G373" s="1815"/>
      <c r="H373" s="1815"/>
      <c r="I373" s="1815"/>
      <c r="J373" s="1815"/>
      <c r="K373" s="1815"/>
      <c r="L373" s="1815"/>
      <c r="M373" s="1815"/>
      <c r="N373" s="1816"/>
    </row>
    <row r="374" spans="1:14" x14ac:dyDescent="0.3">
      <c r="A374" s="1814"/>
      <c r="B374" s="1815"/>
      <c r="C374" s="1815"/>
      <c r="D374" s="1815"/>
      <c r="E374" s="1815"/>
      <c r="F374" s="1815"/>
      <c r="G374" s="1815"/>
      <c r="H374" s="1815"/>
      <c r="I374" s="1815"/>
      <c r="J374" s="1815"/>
      <c r="K374" s="1815"/>
      <c r="L374" s="1815"/>
      <c r="M374" s="1815"/>
      <c r="N374" s="1816"/>
    </row>
    <row r="375" spans="1:14" x14ac:dyDescent="0.3">
      <c r="A375" s="1814"/>
      <c r="B375" s="1815"/>
      <c r="C375" s="1815"/>
      <c r="D375" s="1815"/>
      <c r="E375" s="1815"/>
      <c r="F375" s="1815"/>
      <c r="G375" s="1815"/>
      <c r="H375" s="1815"/>
      <c r="I375" s="1815"/>
      <c r="J375" s="1815"/>
      <c r="K375" s="1815"/>
      <c r="L375" s="1815"/>
      <c r="M375" s="1815"/>
      <c r="N375" s="1816"/>
    </row>
    <row r="376" spans="1:14" x14ac:dyDescent="0.3">
      <c r="A376" s="1814"/>
      <c r="B376" s="1815"/>
      <c r="C376" s="1815"/>
      <c r="D376" s="1815"/>
      <c r="E376" s="1815"/>
      <c r="F376" s="1815"/>
      <c r="G376" s="1815"/>
      <c r="H376" s="1815"/>
      <c r="I376" s="1815"/>
      <c r="J376" s="1815"/>
      <c r="K376" s="1815"/>
      <c r="L376" s="1815"/>
      <c r="M376" s="1815"/>
      <c r="N376" s="1816"/>
    </row>
    <row r="377" spans="1:14" x14ac:dyDescent="0.3">
      <c r="A377" s="1814"/>
      <c r="B377" s="1815"/>
      <c r="C377" s="1815"/>
      <c r="D377" s="1815"/>
      <c r="E377" s="1815"/>
      <c r="F377" s="1815"/>
      <c r="G377" s="1815"/>
      <c r="H377" s="1815"/>
      <c r="I377" s="1815"/>
      <c r="J377" s="1815"/>
      <c r="K377" s="1815"/>
      <c r="L377" s="1815"/>
      <c r="M377" s="1815"/>
      <c r="N377" s="1816"/>
    </row>
    <row r="378" spans="1:14" x14ac:dyDescent="0.3">
      <c r="A378" s="1814"/>
      <c r="B378" s="1815"/>
      <c r="C378" s="1815"/>
      <c r="D378" s="1815"/>
      <c r="E378" s="1815"/>
      <c r="F378" s="1815"/>
      <c r="G378" s="1815"/>
      <c r="H378" s="1815"/>
      <c r="I378" s="1815"/>
      <c r="J378" s="1815"/>
      <c r="K378" s="1815"/>
      <c r="L378" s="1815"/>
      <c r="M378" s="1815"/>
      <c r="N378" s="1816"/>
    </row>
    <row r="379" spans="1:14" x14ac:dyDescent="0.3">
      <c r="A379" s="1814"/>
      <c r="B379" s="1815"/>
      <c r="C379" s="1815"/>
      <c r="D379" s="1815"/>
      <c r="E379" s="1815"/>
      <c r="F379" s="1815"/>
      <c r="G379" s="1815"/>
      <c r="H379" s="1815"/>
      <c r="I379" s="1815"/>
      <c r="J379" s="1815"/>
      <c r="K379" s="1815"/>
      <c r="L379" s="1815"/>
      <c r="M379" s="1815"/>
      <c r="N379" s="1816"/>
    </row>
    <row r="380" spans="1:14" x14ac:dyDescent="0.3">
      <c r="A380" s="1814"/>
      <c r="B380" s="1815"/>
      <c r="C380" s="1815"/>
      <c r="D380" s="1815"/>
      <c r="E380" s="1815"/>
      <c r="F380" s="1815"/>
      <c r="G380" s="1815"/>
      <c r="H380" s="1815"/>
      <c r="I380" s="1815"/>
      <c r="J380" s="1815"/>
      <c r="K380" s="1815"/>
      <c r="L380" s="1815"/>
      <c r="M380" s="1815"/>
      <c r="N380" s="1816"/>
    </row>
    <row r="381" spans="1:14" x14ac:dyDescent="0.3">
      <c r="A381" s="1814"/>
      <c r="B381" s="1815"/>
      <c r="C381" s="1815"/>
      <c r="D381" s="1815"/>
      <c r="E381" s="1815"/>
      <c r="F381" s="1815"/>
      <c r="G381" s="1815"/>
      <c r="H381" s="1815"/>
      <c r="I381" s="1815"/>
      <c r="J381" s="1815"/>
      <c r="K381" s="1815"/>
      <c r="L381" s="1815"/>
      <c r="M381" s="1815"/>
      <c r="N381" s="1816"/>
    </row>
    <row r="382" spans="1:14" x14ac:dyDescent="0.3">
      <c r="A382" s="1814"/>
      <c r="B382" s="1815"/>
      <c r="C382" s="1815"/>
      <c r="D382" s="1815"/>
      <c r="E382" s="1815"/>
      <c r="F382" s="1815"/>
      <c r="G382" s="1815"/>
      <c r="H382" s="1815"/>
      <c r="I382" s="1815"/>
      <c r="J382" s="1815"/>
      <c r="K382" s="1815"/>
      <c r="L382" s="1815"/>
      <c r="M382" s="1815"/>
      <c r="N382" s="1816"/>
    </row>
    <row r="383" spans="1:14" ht="125.1" customHeight="1" thickBot="1" x14ac:dyDescent="0.35">
      <c r="A383" s="1817"/>
      <c r="B383" s="1818"/>
      <c r="C383" s="1818"/>
      <c r="D383" s="1818"/>
      <c r="E383" s="1818"/>
      <c r="F383" s="1818"/>
      <c r="G383" s="1818"/>
      <c r="H383" s="1818"/>
      <c r="I383" s="1818"/>
      <c r="J383" s="1818"/>
      <c r="K383" s="1818"/>
      <c r="L383" s="1818"/>
      <c r="M383" s="1818"/>
      <c r="N383" s="1819"/>
    </row>
    <row r="384" spans="1:14" ht="0.6" customHeight="1" thickTop="1" thickBot="1" x14ac:dyDescent="0.35">
      <c r="A384" s="1820"/>
      <c r="B384" s="1821"/>
      <c r="C384" s="1821"/>
      <c r="D384" s="1821"/>
      <c r="E384" s="1821"/>
      <c r="F384" s="1821"/>
      <c r="G384" s="1821"/>
      <c r="H384" s="1821"/>
      <c r="I384" s="1821"/>
      <c r="J384" s="1821"/>
      <c r="K384" s="1821"/>
      <c r="L384" s="1821"/>
      <c r="M384" s="1821"/>
      <c r="N384" s="1822"/>
    </row>
    <row r="385" spans="1:14" ht="3.75" customHeight="1" thickTop="1" thickBot="1" x14ac:dyDescent="0.35">
      <c r="A385" s="1442"/>
      <c r="B385" s="1443"/>
      <c r="C385" s="1443"/>
      <c r="D385" s="1443"/>
      <c r="E385" s="1443"/>
      <c r="F385" s="1443"/>
      <c r="G385" s="1443"/>
      <c r="H385" s="1443"/>
      <c r="I385" s="1443"/>
      <c r="J385" s="1443"/>
      <c r="K385" s="1443"/>
      <c r="L385" s="1443"/>
      <c r="M385" s="1443"/>
      <c r="N385" s="1444"/>
    </row>
    <row r="386" spans="1:14" ht="3.75" customHeight="1" thickTop="1" thickBot="1" x14ac:dyDescent="0.35">
      <c r="A386" s="1442"/>
      <c r="B386" s="1443"/>
      <c r="C386" s="1443"/>
      <c r="D386" s="1443"/>
      <c r="E386" s="1443"/>
      <c r="F386" s="1443"/>
      <c r="G386" s="1443"/>
      <c r="H386" s="1443"/>
      <c r="I386" s="1443"/>
      <c r="J386" s="1443"/>
      <c r="K386" s="1443"/>
      <c r="L386" s="1443"/>
      <c r="M386" s="1443"/>
      <c r="N386" s="1444"/>
    </row>
    <row r="387" spans="1:14" ht="15" thickTop="1" x14ac:dyDescent="0.3">
      <c r="A387" s="1154" t="s">
        <v>811</v>
      </c>
      <c r="B387" s="1155"/>
      <c r="C387" s="1155"/>
      <c r="D387" s="1155"/>
      <c r="E387" s="1155"/>
      <c r="F387" s="1155"/>
      <c r="G387" s="1155"/>
      <c r="H387" s="1155"/>
      <c r="I387" s="1155"/>
      <c r="J387" s="1155"/>
      <c r="K387" s="1155"/>
      <c r="L387" s="1155"/>
      <c r="M387" s="1155"/>
      <c r="N387" s="1156"/>
    </row>
    <row r="388" spans="1:14" ht="40.950000000000003" customHeight="1" thickBot="1" x14ac:dyDescent="0.35">
      <c r="A388" s="1426"/>
      <c r="B388" s="1427"/>
      <c r="C388" s="1427"/>
      <c r="D388" s="1427"/>
      <c r="E388" s="1427"/>
      <c r="F388" s="1427"/>
      <c r="G388" s="1427"/>
      <c r="H388" s="1427"/>
      <c r="I388" s="1427"/>
      <c r="J388" s="1427"/>
      <c r="K388" s="1427"/>
      <c r="L388" s="1427"/>
      <c r="M388" s="1427"/>
      <c r="N388" s="1428"/>
    </row>
    <row r="389" spans="1:14" ht="41.4" customHeight="1" thickBot="1" x14ac:dyDescent="0.35">
      <c r="A389" s="297" t="s">
        <v>113</v>
      </c>
      <c r="B389" s="1011" t="s">
        <v>45</v>
      </c>
      <c r="C389" s="1012"/>
      <c r="D389" s="1011" t="s">
        <v>47</v>
      </c>
      <c r="E389" s="1754"/>
      <c r="F389" s="1012"/>
      <c r="G389" s="1011" t="s">
        <v>313</v>
      </c>
      <c r="H389" s="1754"/>
      <c r="I389" s="1012"/>
      <c r="J389" s="1371" t="s">
        <v>314</v>
      </c>
      <c r="K389" s="1371"/>
      <c r="L389" s="1011" t="s">
        <v>315</v>
      </c>
      <c r="M389" s="1012"/>
      <c r="N389" s="302" t="s">
        <v>265</v>
      </c>
    </row>
    <row r="390" spans="1:14" ht="39" customHeight="1" thickBot="1" x14ac:dyDescent="0.35">
      <c r="A390" s="24"/>
      <c r="B390" s="1129"/>
      <c r="C390" s="1131"/>
      <c r="D390" s="1129"/>
      <c r="E390" s="1130"/>
      <c r="F390" s="1131"/>
      <c r="G390" s="1787"/>
      <c r="H390" s="1789"/>
      <c r="I390" s="1788"/>
      <c r="J390" s="1790"/>
      <c r="K390" s="1791"/>
      <c r="L390" s="1790"/>
      <c r="M390" s="1791"/>
      <c r="N390" s="263"/>
    </row>
    <row r="391" spans="1:14" ht="42.6" customHeight="1" thickBot="1" x14ac:dyDescent="0.35">
      <c r="A391" s="1792" t="s">
        <v>116</v>
      </c>
      <c r="B391" s="1012"/>
      <c r="C391" s="79" t="s">
        <v>822</v>
      </c>
      <c r="D391" s="37" t="s">
        <v>316</v>
      </c>
      <c r="E391" s="1752" t="s">
        <v>317</v>
      </c>
      <c r="F391" s="1753"/>
      <c r="G391" s="267" t="s">
        <v>318</v>
      </c>
      <c r="H391" s="1752" t="s">
        <v>319</v>
      </c>
      <c r="I391" s="1753"/>
      <c r="J391" s="79" t="s">
        <v>330</v>
      </c>
      <c r="K391" s="1752" t="s">
        <v>749</v>
      </c>
      <c r="L391" s="1753"/>
      <c r="M391" s="37" t="s">
        <v>331</v>
      </c>
      <c r="N391" s="300" t="s">
        <v>332</v>
      </c>
    </row>
    <row r="392" spans="1:14" ht="37.950000000000003" customHeight="1" thickBot="1" x14ac:dyDescent="0.35">
      <c r="A392" s="1784"/>
      <c r="B392" s="1131"/>
      <c r="C392" s="533"/>
      <c r="D392" s="45"/>
      <c r="E392" s="1787"/>
      <c r="F392" s="1788"/>
      <c r="G392" s="225"/>
      <c r="H392" s="1787"/>
      <c r="I392" s="1788"/>
      <c r="J392" s="102"/>
      <c r="K392" s="1793"/>
      <c r="L392" s="1794"/>
      <c r="M392" s="303"/>
      <c r="N392" s="89"/>
    </row>
    <row r="393" spans="1:14" ht="41.4" customHeight="1" thickBot="1" x14ac:dyDescent="0.35">
      <c r="A393" s="1157" t="s">
        <v>322</v>
      </c>
      <c r="B393" s="1158"/>
      <c r="C393" s="1158"/>
      <c r="D393" s="1158"/>
      <c r="E393" s="1158"/>
      <c r="F393" s="1158"/>
      <c r="G393" s="1158"/>
      <c r="H393" s="1158"/>
      <c r="I393" s="1158"/>
      <c r="J393" s="1158"/>
      <c r="K393" s="1158"/>
      <c r="L393" s="1158"/>
      <c r="M393" s="1158"/>
      <c r="N393" s="1807"/>
    </row>
    <row r="394" spans="1:14" ht="40.200000000000003" customHeight="1" thickBot="1" x14ac:dyDescent="0.35">
      <c r="A394" s="1483"/>
      <c r="B394" s="1484"/>
      <c r="C394" s="1371" t="s">
        <v>323</v>
      </c>
      <c r="D394" s="1371"/>
      <c r="E394" s="1371" t="s">
        <v>823</v>
      </c>
      <c r="F394" s="1371"/>
      <c r="G394" s="1371" t="s">
        <v>316</v>
      </c>
      <c r="H394" s="1371"/>
      <c r="I394" s="1011" t="s">
        <v>324</v>
      </c>
      <c r="J394" s="1012"/>
      <c r="K394" s="1371" t="s">
        <v>333</v>
      </c>
      <c r="L394" s="1371"/>
      <c r="M394" s="1798"/>
      <c r="N394" s="1799"/>
    </row>
    <row r="395" spans="1:14" x14ac:dyDescent="0.3">
      <c r="A395" s="1496"/>
      <c r="B395" s="1810"/>
      <c r="C395" s="1003"/>
      <c r="D395" s="1003"/>
      <c r="E395" s="1758"/>
      <c r="F395" s="1758"/>
      <c r="G395" s="1761"/>
      <c r="H395" s="1761"/>
      <c r="I395" s="1489"/>
      <c r="J395" s="1480"/>
      <c r="K395" s="1808"/>
      <c r="L395" s="1808"/>
      <c r="M395" s="1800"/>
      <c r="N395" s="1801"/>
    </row>
    <row r="396" spans="1:14" ht="31.95" customHeight="1" thickBot="1" x14ac:dyDescent="0.35">
      <c r="A396" s="1485"/>
      <c r="B396" s="1486"/>
      <c r="C396" s="889"/>
      <c r="D396" s="889"/>
      <c r="E396" s="1760"/>
      <c r="F396" s="1760"/>
      <c r="G396" s="1763"/>
      <c r="H396" s="1763"/>
      <c r="I396" s="1490"/>
      <c r="J396" s="1482"/>
      <c r="K396" s="1809"/>
      <c r="L396" s="1809"/>
      <c r="M396" s="1802"/>
      <c r="N396" s="1803"/>
    </row>
    <row r="397" spans="1:14" ht="40.200000000000003" customHeight="1" thickBot="1" x14ac:dyDescent="0.35">
      <c r="A397" s="1157" t="s">
        <v>325</v>
      </c>
      <c r="B397" s="1158"/>
      <c r="C397" s="1158"/>
      <c r="D397" s="1158"/>
      <c r="E397" s="1158"/>
      <c r="F397" s="1158"/>
      <c r="G397" s="1158"/>
      <c r="H397" s="1158"/>
      <c r="I397" s="1158"/>
      <c r="J397" s="1158"/>
      <c r="K397" s="1158"/>
      <c r="L397" s="1158"/>
      <c r="M397" s="1158"/>
      <c r="N397" s="1807"/>
    </row>
    <row r="398" spans="1:14" ht="41.4" customHeight="1" thickBot="1" x14ac:dyDescent="0.35">
      <c r="A398" s="297" t="s">
        <v>116</v>
      </c>
      <c r="B398" s="79" t="s">
        <v>822</v>
      </c>
      <c r="C398" s="37" t="s">
        <v>316</v>
      </c>
      <c r="D398" s="1752" t="s">
        <v>317</v>
      </c>
      <c r="E398" s="1753"/>
      <c r="F398" s="267" t="s">
        <v>318</v>
      </c>
      <c r="G398" s="1752" t="s">
        <v>319</v>
      </c>
      <c r="H398" s="1753"/>
      <c r="I398" s="1011" t="s">
        <v>326</v>
      </c>
      <c r="J398" s="1754"/>
      <c r="K398" s="1754"/>
      <c r="L398" s="1012"/>
      <c r="M398" s="267" t="s">
        <v>327</v>
      </c>
      <c r="N398" s="300" t="s">
        <v>332</v>
      </c>
    </row>
    <row r="399" spans="1:14" ht="34.950000000000003" customHeight="1" thickBot="1" x14ac:dyDescent="0.35">
      <c r="A399" s="1755"/>
      <c r="B399" s="1758"/>
      <c r="C399" s="1761"/>
      <c r="D399" s="1489"/>
      <c r="E399" s="1480"/>
      <c r="F399" s="1003"/>
      <c r="G399" s="1489"/>
      <c r="H399" s="1480"/>
      <c r="I399" s="1738" t="s">
        <v>328</v>
      </c>
      <c r="J399" s="1738"/>
      <c r="K399" s="1738" t="s">
        <v>329</v>
      </c>
      <c r="L399" s="1738"/>
      <c r="M399" s="247"/>
      <c r="N399" s="89"/>
    </row>
    <row r="400" spans="1:14" ht="26.4" customHeight="1" x14ac:dyDescent="0.3">
      <c r="A400" s="1756"/>
      <c r="B400" s="1759"/>
      <c r="C400" s="1762"/>
      <c r="D400" s="1764"/>
      <c r="E400" s="1765"/>
      <c r="F400" s="888"/>
      <c r="G400" s="1764"/>
      <c r="H400" s="1765"/>
      <c r="I400" s="1739"/>
      <c r="J400" s="1740"/>
      <c r="K400" s="1739"/>
      <c r="L400" s="1740"/>
      <c r="M400" s="1798"/>
      <c r="N400" s="1799"/>
    </row>
    <row r="401" spans="1:14" x14ac:dyDescent="0.3">
      <c r="A401" s="1756"/>
      <c r="B401" s="1759"/>
      <c r="C401" s="1762"/>
      <c r="D401" s="1764"/>
      <c r="E401" s="1765"/>
      <c r="F401" s="888"/>
      <c r="G401" s="1764"/>
      <c r="H401" s="1765"/>
      <c r="I401" s="1741"/>
      <c r="J401" s="1742"/>
      <c r="K401" s="1741"/>
      <c r="L401" s="1742"/>
      <c r="M401" s="1800"/>
      <c r="N401" s="1801"/>
    </row>
    <row r="402" spans="1:14" ht="15" thickBot="1" x14ac:dyDescent="0.35">
      <c r="A402" s="1757"/>
      <c r="B402" s="1760"/>
      <c r="C402" s="1763"/>
      <c r="D402" s="1490"/>
      <c r="E402" s="1482"/>
      <c r="F402" s="889"/>
      <c r="G402" s="1490"/>
      <c r="H402" s="1482"/>
      <c r="I402" s="1743"/>
      <c r="J402" s="1744"/>
      <c r="K402" s="1743"/>
      <c r="L402" s="1744"/>
      <c r="M402" s="1802"/>
      <c r="N402" s="1803"/>
    </row>
    <row r="403" spans="1:14" ht="35.4" customHeight="1" thickBot="1" x14ac:dyDescent="0.35">
      <c r="A403" s="1804" t="s">
        <v>86</v>
      </c>
      <c r="B403" s="1805"/>
      <c r="C403" s="1805"/>
      <c r="D403" s="1805"/>
      <c r="E403" s="1805"/>
      <c r="F403" s="1805"/>
      <c r="G403" s="1805"/>
      <c r="H403" s="1805"/>
      <c r="I403" s="1805"/>
      <c r="J403" s="1805"/>
      <c r="K403" s="1805"/>
      <c r="L403" s="1805"/>
      <c r="M403" s="1805"/>
      <c r="N403" s="1806"/>
    </row>
    <row r="404" spans="1:14" ht="15" thickTop="1" x14ac:dyDescent="0.3">
      <c r="A404" s="1795"/>
      <c r="B404" s="1796"/>
      <c r="C404" s="1796"/>
      <c r="D404" s="1796"/>
      <c r="E404" s="1796"/>
      <c r="F404" s="1796"/>
      <c r="G404" s="1796"/>
      <c r="H404" s="1796"/>
      <c r="I404" s="1796"/>
      <c r="J404" s="1796"/>
      <c r="K404" s="1796"/>
      <c r="L404" s="1796"/>
      <c r="M404" s="1796"/>
      <c r="N404" s="1797"/>
    </row>
    <row r="405" spans="1:14" x14ac:dyDescent="0.3">
      <c r="A405" s="1715"/>
      <c r="B405" s="1716"/>
      <c r="C405" s="1716"/>
      <c r="D405" s="1716"/>
      <c r="E405" s="1716"/>
      <c r="F405" s="1716"/>
      <c r="G405" s="1716"/>
      <c r="H405" s="1716"/>
      <c r="I405" s="1716"/>
      <c r="J405" s="1716"/>
      <c r="K405" s="1716"/>
      <c r="L405" s="1716"/>
      <c r="M405" s="1716"/>
      <c r="N405" s="1717"/>
    </row>
    <row r="406" spans="1:14" x14ac:dyDescent="0.3">
      <c r="A406" s="1715"/>
      <c r="B406" s="1716"/>
      <c r="C406" s="1716"/>
      <c r="D406" s="1716"/>
      <c r="E406" s="1716"/>
      <c r="F406" s="1716"/>
      <c r="G406" s="1716"/>
      <c r="H406" s="1716"/>
      <c r="I406" s="1716"/>
      <c r="J406" s="1716"/>
      <c r="K406" s="1716"/>
      <c r="L406" s="1716"/>
      <c r="M406" s="1716"/>
      <c r="N406" s="1717"/>
    </row>
    <row r="407" spans="1:14" x14ac:dyDescent="0.3">
      <c r="A407" s="1715"/>
      <c r="B407" s="1716"/>
      <c r="C407" s="1716"/>
      <c r="D407" s="1716"/>
      <c r="E407" s="1716"/>
      <c r="F407" s="1716"/>
      <c r="G407" s="1716"/>
      <c r="H407" s="1716"/>
      <c r="I407" s="1716"/>
      <c r="J407" s="1716"/>
      <c r="K407" s="1716"/>
      <c r="L407" s="1716"/>
      <c r="M407" s="1716"/>
      <c r="N407" s="1717"/>
    </row>
    <row r="408" spans="1:14" x14ac:dyDescent="0.3">
      <c r="A408" s="1715"/>
      <c r="B408" s="1716"/>
      <c r="C408" s="1716"/>
      <c r="D408" s="1716"/>
      <c r="E408" s="1716"/>
      <c r="F408" s="1716"/>
      <c r="G408" s="1716"/>
      <c r="H408" s="1716"/>
      <c r="I408" s="1716"/>
      <c r="J408" s="1716"/>
      <c r="K408" s="1716"/>
      <c r="L408" s="1716"/>
      <c r="M408" s="1716"/>
      <c r="N408" s="1717"/>
    </row>
    <row r="409" spans="1:14" x14ac:dyDescent="0.3">
      <c r="A409" s="1715"/>
      <c r="B409" s="1716"/>
      <c r="C409" s="1716"/>
      <c r="D409" s="1716"/>
      <c r="E409" s="1716"/>
      <c r="F409" s="1716"/>
      <c r="G409" s="1716"/>
      <c r="H409" s="1716"/>
      <c r="I409" s="1716"/>
      <c r="J409" s="1716"/>
      <c r="K409" s="1716"/>
      <c r="L409" s="1716"/>
      <c r="M409" s="1716"/>
      <c r="N409" s="1717"/>
    </row>
    <row r="410" spans="1:14" x14ac:dyDescent="0.3">
      <c r="A410" s="1715"/>
      <c r="B410" s="1716"/>
      <c r="C410" s="1716"/>
      <c r="D410" s="1716"/>
      <c r="E410" s="1716"/>
      <c r="F410" s="1716"/>
      <c r="G410" s="1716"/>
      <c r="H410" s="1716"/>
      <c r="I410" s="1716"/>
      <c r="J410" s="1716"/>
      <c r="K410" s="1716"/>
      <c r="L410" s="1716"/>
      <c r="M410" s="1716"/>
      <c r="N410" s="1717"/>
    </row>
    <row r="411" spans="1:14" x14ac:dyDescent="0.3">
      <c r="A411" s="1715"/>
      <c r="B411" s="1716"/>
      <c r="C411" s="1716"/>
      <c r="D411" s="1716"/>
      <c r="E411" s="1716"/>
      <c r="F411" s="1716"/>
      <c r="G411" s="1716"/>
      <c r="H411" s="1716"/>
      <c r="I411" s="1716"/>
      <c r="J411" s="1716"/>
      <c r="K411" s="1716"/>
      <c r="L411" s="1716"/>
      <c r="M411" s="1716"/>
      <c r="N411" s="1717"/>
    </row>
    <row r="412" spans="1:14" x14ac:dyDescent="0.3">
      <c r="A412" s="1715"/>
      <c r="B412" s="1716"/>
      <c r="C412" s="1716"/>
      <c r="D412" s="1716"/>
      <c r="E412" s="1716"/>
      <c r="F412" s="1716"/>
      <c r="G412" s="1716"/>
      <c r="H412" s="1716"/>
      <c r="I412" s="1716"/>
      <c r="J412" s="1716"/>
      <c r="K412" s="1716"/>
      <c r="L412" s="1716"/>
      <c r="M412" s="1716"/>
      <c r="N412" s="1717"/>
    </row>
    <row r="413" spans="1:14" x14ac:dyDescent="0.3">
      <c r="A413" s="1715"/>
      <c r="B413" s="1716"/>
      <c r="C413" s="1716"/>
      <c r="D413" s="1716"/>
      <c r="E413" s="1716"/>
      <c r="F413" s="1716"/>
      <c r="G413" s="1716"/>
      <c r="H413" s="1716"/>
      <c r="I413" s="1716"/>
      <c r="J413" s="1716"/>
      <c r="K413" s="1716"/>
      <c r="L413" s="1716"/>
      <c r="M413" s="1716"/>
      <c r="N413" s="1717"/>
    </row>
    <row r="414" spans="1:14" x14ac:dyDescent="0.3">
      <c r="A414" s="1715"/>
      <c r="B414" s="1716"/>
      <c r="C414" s="1716"/>
      <c r="D414" s="1716"/>
      <c r="E414" s="1716"/>
      <c r="F414" s="1716"/>
      <c r="G414" s="1716"/>
      <c r="H414" s="1716"/>
      <c r="I414" s="1716"/>
      <c r="J414" s="1716"/>
      <c r="K414" s="1716"/>
      <c r="L414" s="1716"/>
      <c r="M414" s="1716"/>
      <c r="N414" s="1717"/>
    </row>
    <row r="415" spans="1:14" x14ac:dyDescent="0.3">
      <c r="A415" s="1715"/>
      <c r="B415" s="1716"/>
      <c r="C415" s="1716"/>
      <c r="D415" s="1716"/>
      <c r="E415" s="1716"/>
      <c r="F415" s="1716"/>
      <c r="G415" s="1716"/>
      <c r="H415" s="1716"/>
      <c r="I415" s="1716"/>
      <c r="J415" s="1716"/>
      <c r="K415" s="1716"/>
      <c r="L415" s="1716"/>
      <c r="M415" s="1716"/>
      <c r="N415" s="1717"/>
    </row>
    <row r="416" spans="1:14" x14ac:dyDescent="0.3">
      <c r="A416" s="1715"/>
      <c r="B416" s="1716"/>
      <c r="C416" s="1716"/>
      <c r="D416" s="1716"/>
      <c r="E416" s="1716"/>
      <c r="F416" s="1716"/>
      <c r="G416" s="1716"/>
      <c r="H416" s="1716"/>
      <c r="I416" s="1716"/>
      <c r="J416" s="1716"/>
      <c r="K416" s="1716"/>
      <c r="L416" s="1716"/>
      <c r="M416" s="1716"/>
      <c r="N416" s="1717"/>
    </row>
    <row r="417" spans="1:14" x14ac:dyDescent="0.3">
      <c r="A417" s="1715"/>
      <c r="B417" s="1716"/>
      <c r="C417" s="1716"/>
      <c r="D417" s="1716"/>
      <c r="E417" s="1716"/>
      <c r="F417" s="1716"/>
      <c r="G417" s="1716"/>
      <c r="H417" s="1716"/>
      <c r="I417" s="1716"/>
      <c r="J417" s="1716"/>
      <c r="K417" s="1716"/>
      <c r="L417" s="1716"/>
      <c r="M417" s="1716"/>
      <c r="N417" s="1717"/>
    </row>
    <row r="418" spans="1:14" x14ac:dyDescent="0.3">
      <c r="A418" s="1715"/>
      <c r="B418" s="1716"/>
      <c r="C418" s="1716"/>
      <c r="D418" s="1716"/>
      <c r="E418" s="1716"/>
      <c r="F418" s="1716"/>
      <c r="G418" s="1716"/>
      <c r="H418" s="1716"/>
      <c r="I418" s="1716"/>
      <c r="J418" s="1716"/>
      <c r="K418" s="1716"/>
      <c r="L418" s="1716"/>
      <c r="M418" s="1716"/>
      <c r="N418" s="1717"/>
    </row>
    <row r="419" spans="1:14" x14ac:dyDescent="0.3">
      <c r="A419" s="1715"/>
      <c r="B419" s="1716"/>
      <c r="C419" s="1716"/>
      <c r="D419" s="1716"/>
      <c r="E419" s="1716"/>
      <c r="F419" s="1716"/>
      <c r="G419" s="1716"/>
      <c r="H419" s="1716"/>
      <c r="I419" s="1716"/>
      <c r="J419" s="1716"/>
      <c r="K419" s="1716"/>
      <c r="L419" s="1716"/>
      <c r="M419" s="1716"/>
      <c r="N419" s="1717"/>
    </row>
    <row r="420" spans="1:14" ht="125.1" customHeight="1" thickBot="1" x14ac:dyDescent="0.35">
      <c r="A420" s="1718"/>
      <c r="B420" s="1719"/>
      <c r="C420" s="1719"/>
      <c r="D420" s="1719"/>
      <c r="E420" s="1719"/>
      <c r="F420" s="1719"/>
      <c r="G420" s="1719"/>
      <c r="H420" s="1719"/>
      <c r="I420" s="1719"/>
      <c r="J420" s="1719"/>
      <c r="K420" s="1719"/>
      <c r="L420" s="1719"/>
      <c r="M420" s="1719"/>
      <c r="N420" s="1720"/>
    </row>
    <row r="421" spans="1:14" ht="3.75" customHeight="1" thickTop="1" thickBot="1" x14ac:dyDescent="0.35">
      <c r="A421" s="1442"/>
      <c r="B421" s="1443"/>
      <c r="C421" s="1443"/>
      <c r="D421" s="1443"/>
      <c r="E421" s="1443"/>
      <c r="F421" s="1443"/>
      <c r="G421" s="1443"/>
      <c r="H421" s="1443"/>
      <c r="I421" s="1443"/>
      <c r="J421" s="1443"/>
      <c r="K421" s="1443"/>
      <c r="L421" s="1443"/>
      <c r="M421" s="1443"/>
      <c r="N421" s="1444"/>
    </row>
    <row r="422" spans="1:14" ht="3.75" customHeight="1" thickTop="1" thickBot="1" x14ac:dyDescent="0.35">
      <c r="A422" s="1442"/>
      <c r="B422" s="1443"/>
      <c r="C422" s="1443"/>
      <c r="D422" s="1443"/>
      <c r="E422" s="1443"/>
      <c r="F422" s="1443"/>
      <c r="G422" s="1443"/>
      <c r="H422" s="1443"/>
      <c r="I422" s="1443"/>
      <c r="J422" s="1443"/>
      <c r="K422" s="1443"/>
      <c r="L422" s="1443"/>
      <c r="M422" s="1443"/>
      <c r="N422" s="1444"/>
    </row>
    <row r="423" spans="1:14" ht="15" customHeight="1" thickTop="1" x14ac:dyDescent="0.3">
      <c r="A423" s="1331" t="s">
        <v>811</v>
      </c>
      <c r="B423" s="1332"/>
      <c r="C423" s="1332"/>
      <c r="D423" s="1332"/>
      <c r="E423" s="1332"/>
      <c r="F423" s="1332"/>
      <c r="G423" s="1332"/>
      <c r="H423" s="1332"/>
      <c r="I423" s="1332"/>
      <c r="J423" s="1332"/>
      <c r="K423" s="1332"/>
      <c r="L423" s="1332"/>
      <c r="M423" s="1332"/>
      <c r="N423" s="1333"/>
    </row>
    <row r="424" spans="1:14" ht="31.2" customHeight="1" thickBot="1" x14ac:dyDescent="0.35">
      <c r="A424" s="1337"/>
      <c r="B424" s="1338"/>
      <c r="C424" s="1338"/>
      <c r="D424" s="1338"/>
      <c r="E424" s="1338"/>
      <c r="F424" s="1338"/>
      <c r="G424" s="1338"/>
      <c r="H424" s="1338"/>
      <c r="I424" s="1338"/>
      <c r="J424" s="1338"/>
      <c r="K424" s="1338"/>
      <c r="L424" s="1338"/>
      <c r="M424" s="1338"/>
      <c r="N424" s="1339"/>
    </row>
    <row r="425" spans="1:14" ht="43.95" customHeight="1" thickBot="1" x14ac:dyDescent="0.35">
      <c r="A425" s="297" t="s">
        <v>113</v>
      </c>
      <c r="B425" s="1011" t="s">
        <v>45</v>
      </c>
      <c r="C425" s="1012"/>
      <c r="D425" s="1011" t="s">
        <v>47</v>
      </c>
      <c r="E425" s="1754"/>
      <c r="F425" s="1012"/>
      <c r="G425" s="1011" t="s">
        <v>313</v>
      </c>
      <c r="H425" s="1754"/>
      <c r="I425" s="1012"/>
      <c r="J425" s="1011" t="s">
        <v>314</v>
      </c>
      <c r="K425" s="1012"/>
      <c r="L425" s="1011" t="s">
        <v>315</v>
      </c>
      <c r="M425" s="1012"/>
      <c r="N425" s="302" t="s">
        <v>265</v>
      </c>
    </row>
    <row r="426" spans="1:14" ht="39" customHeight="1" thickBot="1" x14ac:dyDescent="0.35">
      <c r="A426" s="24"/>
      <c r="B426" s="1129"/>
      <c r="C426" s="1131"/>
      <c r="D426" s="1129"/>
      <c r="E426" s="1130"/>
      <c r="F426" s="1131"/>
      <c r="G426" s="1787"/>
      <c r="H426" s="1789"/>
      <c r="I426" s="1788"/>
      <c r="J426" s="1790"/>
      <c r="K426" s="1791"/>
      <c r="L426" s="1790"/>
      <c r="M426" s="1791"/>
      <c r="N426" s="78"/>
    </row>
    <row r="427" spans="1:14" ht="45.6" customHeight="1" thickBot="1" x14ac:dyDescent="0.35">
      <c r="A427" s="1792" t="s">
        <v>116</v>
      </c>
      <c r="B427" s="1012"/>
      <c r="C427" s="79" t="s">
        <v>822</v>
      </c>
      <c r="D427" s="37" t="s">
        <v>316</v>
      </c>
      <c r="E427" s="1752" t="s">
        <v>317</v>
      </c>
      <c r="F427" s="1753"/>
      <c r="G427" s="267" t="s">
        <v>318</v>
      </c>
      <c r="H427" s="1752" t="s">
        <v>319</v>
      </c>
      <c r="I427" s="1753"/>
      <c r="J427" s="79" t="s">
        <v>330</v>
      </c>
      <c r="K427" s="1752" t="s">
        <v>749</v>
      </c>
      <c r="L427" s="1753"/>
      <c r="M427" s="37" t="s">
        <v>331</v>
      </c>
      <c r="N427" s="300" t="s">
        <v>332</v>
      </c>
    </row>
    <row r="428" spans="1:14" ht="36.6" customHeight="1" thickBot="1" x14ac:dyDescent="0.35">
      <c r="A428" s="1784"/>
      <c r="B428" s="1131"/>
      <c r="C428" s="533"/>
      <c r="D428" s="45"/>
      <c r="E428" s="1785"/>
      <c r="F428" s="1786"/>
      <c r="G428" s="225"/>
      <c r="H428" s="1787"/>
      <c r="I428" s="1788"/>
      <c r="J428" s="102"/>
      <c r="K428" s="1793"/>
      <c r="L428" s="1794"/>
      <c r="M428" s="303"/>
      <c r="N428" s="89"/>
    </row>
    <row r="429" spans="1:14" ht="42.6" customHeight="1" thickBot="1" x14ac:dyDescent="0.35">
      <c r="A429" s="1223" t="s">
        <v>322</v>
      </c>
      <c r="B429" s="1224"/>
      <c r="C429" s="1224"/>
      <c r="D429" s="1224"/>
      <c r="E429" s="1224"/>
      <c r="F429" s="1224"/>
      <c r="G429" s="1224"/>
      <c r="H429" s="1224"/>
      <c r="I429" s="1224"/>
      <c r="J429" s="1224"/>
      <c r="K429" s="1224"/>
      <c r="L429" s="1224"/>
      <c r="M429" s="1224"/>
      <c r="N429" s="1751"/>
    </row>
    <row r="430" spans="1:14" ht="40.950000000000003" customHeight="1" thickBot="1" x14ac:dyDescent="0.35">
      <c r="A430" s="1778"/>
      <c r="B430" s="1779"/>
      <c r="C430" s="1011" t="s">
        <v>323</v>
      </c>
      <c r="D430" s="1012"/>
      <c r="E430" s="1011" t="s">
        <v>823</v>
      </c>
      <c r="F430" s="1012"/>
      <c r="G430" s="1011" t="s">
        <v>316</v>
      </c>
      <c r="H430" s="1012"/>
      <c r="I430" s="1011" t="s">
        <v>324</v>
      </c>
      <c r="J430" s="1012"/>
      <c r="K430" s="1011" t="s">
        <v>333</v>
      </c>
      <c r="L430" s="1012"/>
      <c r="M430" s="1745"/>
      <c r="N430" s="1746"/>
    </row>
    <row r="431" spans="1:14" ht="35.1" customHeight="1" x14ac:dyDescent="0.3">
      <c r="A431" s="1780"/>
      <c r="B431" s="1781"/>
      <c r="C431" s="1489"/>
      <c r="D431" s="1480"/>
      <c r="E431" s="1766"/>
      <c r="F431" s="1767"/>
      <c r="G431" s="1770"/>
      <c r="H431" s="1771"/>
      <c r="I431" s="1489"/>
      <c r="J431" s="1480"/>
      <c r="K431" s="1774"/>
      <c r="L431" s="1775"/>
      <c r="M431" s="1747"/>
      <c r="N431" s="1748"/>
    </row>
    <row r="432" spans="1:14" ht="39.6" customHeight="1" thickBot="1" x14ac:dyDescent="0.35">
      <c r="A432" s="1782"/>
      <c r="B432" s="1783"/>
      <c r="C432" s="1490"/>
      <c r="D432" s="1482"/>
      <c r="E432" s="1768"/>
      <c r="F432" s="1769"/>
      <c r="G432" s="1772"/>
      <c r="H432" s="1773"/>
      <c r="I432" s="1490"/>
      <c r="J432" s="1482"/>
      <c r="K432" s="1776"/>
      <c r="L432" s="1777"/>
      <c r="M432" s="1749"/>
      <c r="N432" s="1750"/>
    </row>
    <row r="433" spans="1:14" ht="40.950000000000003" customHeight="1" thickBot="1" x14ac:dyDescent="0.35">
      <c r="A433" s="1223" t="s">
        <v>325</v>
      </c>
      <c r="B433" s="1224"/>
      <c r="C433" s="1224"/>
      <c r="D433" s="1224"/>
      <c r="E433" s="1224"/>
      <c r="F433" s="1224"/>
      <c r="G433" s="1224"/>
      <c r="H433" s="1224"/>
      <c r="I433" s="1224"/>
      <c r="J433" s="1224"/>
      <c r="K433" s="1224"/>
      <c r="L433" s="1224"/>
      <c r="M433" s="1224"/>
      <c r="N433" s="1751"/>
    </row>
    <row r="434" spans="1:14" ht="40.200000000000003" customHeight="1" thickBot="1" x14ac:dyDescent="0.35">
      <c r="A434" s="297" t="s">
        <v>116</v>
      </c>
      <c r="B434" s="79" t="s">
        <v>822</v>
      </c>
      <c r="C434" s="37" t="s">
        <v>316</v>
      </c>
      <c r="D434" s="1752" t="s">
        <v>317</v>
      </c>
      <c r="E434" s="1753"/>
      <c r="F434" s="267" t="s">
        <v>318</v>
      </c>
      <c r="G434" s="1752" t="s">
        <v>319</v>
      </c>
      <c r="H434" s="1753"/>
      <c r="I434" s="1011" t="s">
        <v>326</v>
      </c>
      <c r="J434" s="1754"/>
      <c r="K434" s="1754"/>
      <c r="L434" s="1012"/>
      <c r="M434" s="267" t="s">
        <v>327</v>
      </c>
      <c r="N434" s="300" t="s">
        <v>332</v>
      </c>
    </row>
    <row r="435" spans="1:14" ht="35.1" customHeight="1" thickBot="1" x14ac:dyDescent="0.35">
      <c r="A435" s="1755"/>
      <c r="B435" s="1758"/>
      <c r="C435" s="1761"/>
      <c r="D435" s="1489"/>
      <c r="E435" s="1480"/>
      <c r="F435" s="1003"/>
      <c r="G435" s="1489"/>
      <c r="H435" s="1480"/>
      <c r="I435" s="1738" t="s">
        <v>328</v>
      </c>
      <c r="J435" s="1738"/>
      <c r="K435" s="1738" t="s">
        <v>329</v>
      </c>
      <c r="L435" s="1738"/>
      <c r="M435" s="247"/>
      <c r="N435" s="89"/>
    </row>
    <row r="436" spans="1:14" ht="26.4" customHeight="1" x14ac:dyDescent="0.3">
      <c r="A436" s="1756"/>
      <c r="B436" s="1759"/>
      <c r="C436" s="1762"/>
      <c r="D436" s="1764"/>
      <c r="E436" s="1765"/>
      <c r="F436" s="888"/>
      <c r="G436" s="1764"/>
      <c r="H436" s="1765"/>
      <c r="I436" s="1739"/>
      <c r="J436" s="1740"/>
      <c r="K436" s="1739"/>
      <c r="L436" s="1740"/>
      <c r="M436" s="1745"/>
      <c r="N436" s="1746"/>
    </row>
    <row r="437" spans="1:14" ht="20.399999999999999" customHeight="1" x14ac:dyDescent="0.3">
      <c r="A437" s="1756"/>
      <c r="B437" s="1759"/>
      <c r="C437" s="1762"/>
      <c r="D437" s="1764"/>
      <c r="E437" s="1765"/>
      <c r="F437" s="888"/>
      <c r="G437" s="1764"/>
      <c r="H437" s="1765"/>
      <c r="I437" s="1741"/>
      <c r="J437" s="1742"/>
      <c r="K437" s="1741"/>
      <c r="L437" s="1742"/>
      <c r="M437" s="1747"/>
      <c r="N437" s="1748"/>
    </row>
    <row r="438" spans="1:14" ht="16.2" customHeight="1" thickBot="1" x14ac:dyDescent="0.35">
      <c r="A438" s="1757"/>
      <c r="B438" s="1760"/>
      <c r="C438" s="1763"/>
      <c r="D438" s="1490"/>
      <c r="E438" s="1482"/>
      <c r="F438" s="889"/>
      <c r="G438" s="1490"/>
      <c r="H438" s="1482"/>
      <c r="I438" s="1743"/>
      <c r="J438" s="1744"/>
      <c r="K438" s="1743"/>
      <c r="L438" s="1744"/>
      <c r="M438" s="1749"/>
      <c r="N438" s="1750"/>
    </row>
    <row r="439" spans="1:14" ht="35.1" customHeight="1" thickBot="1" x14ac:dyDescent="0.35">
      <c r="A439" s="1223" t="s">
        <v>86</v>
      </c>
      <c r="B439" s="1224"/>
      <c r="C439" s="1224"/>
      <c r="D439" s="1224"/>
      <c r="E439" s="1224"/>
      <c r="F439" s="1224"/>
      <c r="G439" s="1224"/>
      <c r="H439" s="1224"/>
      <c r="I439" s="1224"/>
      <c r="J439" s="1224"/>
      <c r="K439" s="1224"/>
      <c r="L439" s="1224"/>
      <c r="M439" s="1224"/>
      <c r="N439" s="1751"/>
    </row>
    <row r="440" spans="1:14" ht="35.1" customHeight="1" x14ac:dyDescent="0.3">
      <c r="A440" s="1712"/>
      <c r="B440" s="1713"/>
      <c r="C440" s="1713"/>
      <c r="D440" s="1713"/>
      <c r="E440" s="1713"/>
      <c r="F440" s="1713"/>
      <c r="G440" s="1713"/>
      <c r="H440" s="1713"/>
      <c r="I440" s="1713"/>
      <c r="J440" s="1713"/>
      <c r="K440" s="1713"/>
      <c r="L440" s="1713"/>
      <c r="M440" s="1713"/>
      <c r="N440" s="1714"/>
    </row>
    <row r="441" spans="1:14" ht="35.1" customHeight="1" x14ac:dyDescent="0.3">
      <c r="A441" s="1715"/>
      <c r="B441" s="1716"/>
      <c r="C441" s="1716"/>
      <c r="D441" s="1716"/>
      <c r="E441" s="1716"/>
      <c r="F441" s="1716"/>
      <c r="G441" s="1716"/>
      <c r="H441" s="1716"/>
      <c r="I441" s="1716"/>
      <c r="J441" s="1716"/>
      <c r="K441" s="1716"/>
      <c r="L441" s="1716"/>
      <c r="M441" s="1716"/>
      <c r="N441" s="1717"/>
    </row>
    <row r="442" spans="1:14" ht="35.1" customHeight="1" x14ac:dyDescent="0.3">
      <c r="A442" s="1715"/>
      <c r="B442" s="1716"/>
      <c r="C442" s="1716"/>
      <c r="D442" s="1716"/>
      <c r="E442" s="1716"/>
      <c r="F442" s="1716"/>
      <c r="G442" s="1716"/>
      <c r="H442" s="1716"/>
      <c r="I442" s="1716"/>
      <c r="J442" s="1716"/>
      <c r="K442" s="1716"/>
      <c r="L442" s="1716"/>
      <c r="M442" s="1716"/>
      <c r="N442" s="1717"/>
    </row>
    <row r="443" spans="1:14" ht="35.1" customHeight="1" x14ac:dyDescent="0.3">
      <c r="A443" s="1715"/>
      <c r="B443" s="1716"/>
      <c r="C443" s="1716"/>
      <c r="D443" s="1716"/>
      <c r="E443" s="1716"/>
      <c r="F443" s="1716"/>
      <c r="G443" s="1716"/>
      <c r="H443" s="1716"/>
      <c r="I443" s="1716"/>
      <c r="J443" s="1716"/>
      <c r="K443" s="1716"/>
      <c r="L443" s="1716"/>
      <c r="M443" s="1716"/>
      <c r="N443" s="1717"/>
    </row>
    <row r="444" spans="1:14" ht="35.1" customHeight="1" x14ac:dyDescent="0.3">
      <c r="A444" s="1715"/>
      <c r="B444" s="1716"/>
      <c r="C444" s="1716"/>
      <c r="D444" s="1716"/>
      <c r="E444" s="1716"/>
      <c r="F444" s="1716"/>
      <c r="G444" s="1716"/>
      <c r="H444" s="1716"/>
      <c r="I444" s="1716"/>
      <c r="J444" s="1716"/>
      <c r="K444" s="1716"/>
      <c r="L444" s="1716"/>
      <c r="M444" s="1716"/>
      <c r="N444" s="1717"/>
    </row>
    <row r="445" spans="1:14" ht="35.1" customHeight="1" x14ac:dyDescent="0.3">
      <c r="A445" s="1715"/>
      <c r="B445" s="1716"/>
      <c r="C445" s="1716"/>
      <c r="D445" s="1716"/>
      <c r="E445" s="1716"/>
      <c r="F445" s="1716"/>
      <c r="G445" s="1716"/>
      <c r="H445" s="1716"/>
      <c r="I445" s="1716"/>
      <c r="J445" s="1716"/>
      <c r="K445" s="1716"/>
      <c r="L445" s="1716"/>
      <c r="M445" s="1716"/>
      <c r="N445" s="1717"/>
    </row>
    <row r="446" spans="1:14" ht="35.1" customHeight="1" x14ac:dyDescent="0.3">
      <c r="A446" s="1715"/>
      <c r="B446" s="1716"/>
      <c r="C446" s="1716"/>
      <c r="D446" s="1716"/>
      <c r="E446" s="1716"/>
      <c r="F446" s="1716"/>
      <c r="G446" s="1716"/>
      <c r="H446" s="1716"/>
      <c r="I446" s="1716"/>
      <c r="J446" s="1716"/>
      <c r="K446" s="1716"/>
      <c r="L446" s="1716"/>
      <c r="M446" s="1716"/>
      <c r="N446" s="1717"/>
    </row>
    <row r="447" spans="1:14" ht="125.1" customHeight="1" thickBot="1" x14ac:dyDescent="0.35">
      <c r="A447" s="1718"/>
      <c r="B447" s="1719"/>
      <c r="C447" s="1719"/>
      <c r="D447" s="1719"/>
      <c r="E447" s="1719"/>
      <c r="F447" s="1719"/>
      <c r="G447" s="1719"/>
      <c r="H447" s="1719"/>
      <c r="I447" s="1716"/>
      <c r="J447" s="1716"/>
      <c r="K447" s="1716"/>
      <c r="L447" s="1716"/>
      <c r="M447" s="1719"/>
      <c r="N447" s="1720"/>
    </row>
    <row r="448" spans="1:14" ht="3.75" customHeight="1" thickTop="1" thickBot="1" x14ac:dyDescent="0.35">
      <c r="A448" s="1442"/>
      <c r="B448" s="1443"/>
      <c r="C448" s="1443"/>
      <c r="D448" s="1443"/>
      <c r="E448" s="1443"/>
      <c r="F448" s="1443"/>
      <c r="G448" s="1443"/>
      <c r="H448" s="1443"/>
      <c r="I448" s="1443"/>
      <c r="J448" s="1443"/>
      <c r="K448" s="1443"/>
      <c r="L448" s="1443"/>
      <c r="M448" s="1443"/>
      <c r="N448" s="1444"/>
    </row>
    <row r="449" spans="1:14" ht="3.75" customHeight="1" thickTop="1" thickBot="1" x14ac:dyDescent="0.35">
      <c r="A449" s="1442"/>
      <c r="B449" s="1443"/>
      <c r="C449" s="1443"/>
      <c r="D449" s="1443"/>
      <c r="E449" s="1443"/>
      <c r="F449" s="1443"/>
      <c r="G449" s="1443"/>
      <c r="H449" s="1443"/>
      <c r="I449" s="1443"/>
      <c r="J449" s="1443"/>
      <c r="K449" s="1443"/>
      <c r="L449" s="1443"/>
      <c r="M449" s="1443"/>
      <c r="N449" s="1444"/>
    </row>
    <row r="450" spans="1:14" ht="45" customHeight="1" thickTop="1" thickBot="1" x14ac:dyDescent="0.35">
      <c r="A450" s="698" t="s">
        <v>136</v>
      </c>
      <c r="B450" s="699"/>
      <c r="C450" s="699"/>
      <c r="D450" s="699"/>
      <c r="E450" s="699"/>
      <c r="F450" s="699"/>
      <c r="G450" s="1721"/>
      <c r="H450" s="1532" t="s">
        <v>782</v>
      </c>
      <c r="I450" s="1530" t="s">
        <v>775</v>
      </c>
      <c r="J450" s="1531"/>
      <c r="K450" s="1530" t="s">
        <v>780</v>
      </c>
      <c r="L450" s="1531"/>
      <c r="M450" s="1534" t="s">
        <v>786</v>
      </c>
      <c r="N450" s="1535"/>
    </row>
    <row r="451" spans="1:14" ht="40.200000000000003" customHeight="1" thickBot="1" x14ac:dyDescent="0.35">
      <c r="A451" s="939" t="s">
        <v>100</v>
      </c>
      <c r="B451" s="940"/>
      <c r="C451" s="941" t="s">
        <v>101</v>
      </c>
      <c r="D451" s="942"/>
      <c r="E451" s="1722"/>
      <c r="F451" s="1723"/>
      <c r="G451" s="1723"/>
      <c r="H451" s="1533"/>
      <c r="I451" s="94" t="s">
        <v>773</v>
      </c>
      <c r="J451" s="94" t="s">
        <v>777</v>
      </c>
      <c r="K451" s="94" t="s">
        <v>778</v>
      </c>
      <c r="L451" s="94" t="s">
        <v>779</v>
      </c>
      <c r="M451" s="1536"/>
      <c r="N451" s="1537"/>
    </row>
    <row r="452" spans="1:14" ht="18.600000000000001" customHeight="1" thickBot="1" x14ac:dyDescent="0.35">
      <c r="A452" s="945"/>
      <c r="B452" s="931" t="s">
        <v>102</v>
      </c>
      <c r="C452" s="934"/>
      <c r="D452" s="931" t="s">
        <v>102</v>
      </c>
      <c r="E452" s="1722"/>
      <c r="F452" s="1723"/>
      <c r="G452" s="1723"/>
      <c r="H452" s="1737" t="s">
        <v>774</v>
      </c>
      <c r="I452" s="934"/>
      <c r="J452" s="934"/>
      <c r="K452" s="934"/>
      <c r="L452" s="934"/>
      <c r="M452" s="1536"/>
      <c r="N452" s="1537"/>
    </row>
    <row r="453" spans="1:14" ht="27.6" customHeight="1" thickBot="1" x14ac:dyDescent="0.35">
      <c r="A453" s="946"/>
      <c r="B453" s="931"/>
      <c r="C453" s="947"/>
      <c r="D453" s="931"/>
      <c r="E453" s="1722"/>
      <c r="F453" s="1723"/>
      <c r="G453" s="1723"/>
      <c r="H453" s="1737"/>
      <c r="I453" s="935"/>
      <c r="J453" s="935"/>
      <c r="K453" s="935"/>
      <c r="L453" s="935"/>
      <c r="M453" s="1536"/>
      <c r="N453" s="1537"/>
    </row>
    <row r="454" spans="1:14" ht="35.1" customHeight="1" thickBot="1" x14ac:dyDescent="0.35">
      <c r="A454" s="344" t="s">
        <v>51</v>
      </c>
      <c r="B454" s="332" t="s">
        <v>137</v>
      </c>
      <c r="C454" s="332" t="s">
        <v>51</v>
      </c>
      <c r="D454" s="332" t="s">
        <v>137</v>
      </c>
      <c r="E454" s="1723"/>
      <c r="F454" s="1723"/>
      <c r="G454" s="1723"/>
      <c r="H454" s="94" t="s">
        <v>776</v>
      </c>
      <c r="I454" s="353">
        <v>25</v>
      </c>
      <c r="J454" s="353">
        <v>25</v>
      </c>
      <c r="K454" s="353">
        <v>25</v>
      </c>
      <c r="L454" s="353">
        <v>25</v>
      </c>
      <c r="M454" s="1536"/>
      <c r="N454" s="1537"/>
    </row>
    <row r="455" spans="1:14" ht="35.1" customHeight="1" thickBot="1" x14ac:dyDescent="0.35">
      <c r="A455" s="1415" t="s">
        <v>211</v>
      </c>
      <c r="B455" s="926"/>
      <c r="C455" s="926"/>
      <c r="D455" s="926"/>
      <c r="E455" s="926"/>
      <c r="F455" s="1445"/>
      <c r="G455" s="1724"/>
      <c r="H455" s="901" t="s">
        <v>781</v>
      </c>
      <c r="I455" s="902"/>
      <c r="J455" s="353">
        <v>25</v>
      </c>
      <c r="K455" s="357"/>
      <c r="L455" s="353">
        <v>25</v>
      </c>
      <c r="M455" s="1536"/>
      <c r="N455" s="1537"/>
    </row>
    <row r="456" spans="1:14" ht="35.1" customHeight="1" thickBot="1" x14ac:dyDescent="0.35">
      <c r="A456" s="95" t="s">
        <v>213</v>
      </c>
      <c r="B456" s="96" t="s">
        <v>51</v>
      </c>
      <c r="C456" s="96" t="s">
        <v>213</v>
      </c>
      <c r="D456" s="96" t="s">
        <v>51</v>
      </c>
      <c r="E456" s="96" t="s">
        <v>213</v>
      </c>
      <c r="F456" s="96" t="s">
        <v>51</v>
      </c>
      <c r="G456" s="1725"/>
      <c r="H456" s="1527"/>
      <c r="I456" s="1528"/>
      <c r="J456" s="1528"/>
      <c r="K456" s="1528"/>
      <c r="L456" s="1529"/>
      <c r="M456" s="1538"/>
      <c r="N456" s="1539"/>
    </row>
    <row r="457" spans="1:14" ht="35.1" customHeight="1" thickBot="1" x14ac:dyDescent="0.35">
      <c r="A457" s="248"/>
      <c r="B457" s="339"/>
      <c r="C457" s="249"/>
      <c r="D457" s="339"/>
      <c r="E457" s="249"/>
      <c r="F457" s="339"/>
      <c r="G457" s="1725"/>
      <c r="H457" s="1727" t="s">
        <v>140</v>
      </c>
      <c r="I457" s="949"/>
      <c r="J457" s="949"/>
      <c r="K457" s="949"/>
      <c r="L457" s="949"/>
      <c r="M457" s="949"/>
      <c r="N457" s="1453"/>
    </row>
    <row r="458" spans="1:14" ht="35.1" customHeight="1" thickBot="1" x14ac:dyDescent="0.35">
      <c r="A458" s="250"/>
      <c r="B458" s="340"/>
      <c r="C458" s="251"/>
      <c r="D458" s="340"/>
      <c r="E458" s="251"/>
      <c r="F458" s="340"/>
      <c r="G458" s="1725"/>
      <c r="H458" s="1728"/>
      <c r="I458" s="872"/>
      <c r="J458" s="872"/>
      <c r="K458" s="872"/>
      <c r="L458" s="872"/>
      <c r="M458" s="872"/>
      <c r="N458" s="1454"/>
    </row>
    <row r="459" spans="1:14" ht="42" customHeight="1" thickBot="1" x14ac:dyDescent="0.35">
      <c r="A459" s="250"/>
      <c r="B459" s="340"/>
      <c r="C459" s="251"/>
      <c r="D459" s="340"/>
      <c r="E459" s="251"/>
      <c r="F459" s="340"/>
      <c r="G459" s="1725"/>
      <c r="H459" s="97" t="s">
        <v>141</v>
      </c>
      <c r="I459" s="97" t="s">
        <v>390</v>
      </c>
      <c r="J459" s="97" t="s">
        <v>142</v>
      </c>
      <c r="K459" s="97" t="s">
        <v>143</v>
      </c>
      <c r="L459" s="97" t="s">
        <v>144</v>
      </c>
      <c r="M459" s="97" t="s">
        <v>145</v>
      </c>
      <c r="N459" s="1729"/>
    </row>
    <row r="460" spans="1:14" ht="35.1" customHeight="1" x14ac:dyDescent="0.3">
      <c r="A460" s="1731"/>
      <c r="B460" s="1732"/>
      <c r="C460" s="1732"/>
      <c r="D460" s="1732"/>
      <c r="E460" s="1732"/>
      <c r="F460" s="1733"/>
      <c r="G460" s="1725"/>
      <c r="H460" s="788"/>
      <c r="I460" s="788"/>
      <c r="J460" s="788"/>
      <c r="K460" s="788"/>
      <c r="L460" s="788"/>
      <c r="M460" s="788"/>
      <c r="N460" s="1730"/>
    </row>
    <row r="461" spans="1:14" ht="22.95" customHeight="1" thickBot="1" x14ac:dyDescent="0.35">
      <c r="A461" s="1734"/>
      <c r="B461" s="1735"/>
      <c r="C461" s="1735"/>
      <c r="D461" s="1735"/>
      <c r="E461" s="1735"/>
      <c r="F461" s="1736"/>
      <c r="G461" s="1726"/>
      <c r="H461" s="789"/>
      <c r="I461" s="789"/>
      <c r="J461" s="789"/>
      <c r="K461" s="789"/>
      <c r="L461" s="789"/>
      <c r="M461" s="789"/>
      <c r="N461" s="1730"/>
    </row>
    <row r="462" spans="1:14" ht="35.1" customHeight="1" thickBot="1" x14ac:dyDescent="0.35">
      <c r="A462" s="1687" t="s">
        <v>138</v>
      </c>
      <c r="B462" s="1688"/>
      <c r="C462" s="1688"/>
      <c r="D462" s="1688"/>
      <c r="E462" s="1688"/>
      <c r="F462" s="1688"/>
      <c r="G462" s="1689"/>
      <c r="H462" s="1690" t="s">
        <v>103</v>
      </c>
      <c r="I462" s="1691"/>
      <c r="J462" s="1692"/>
      <c r="K462" s="1693"/>
      <c r="L462" s="983" t="s">
        <v>103</v>
      </c>
      <c r="M462" s="984"/>
      <c r="N462" s="985"/>
    </row>
    <row r="463" spans="1:14" ht="35.1" customHeight="1" thickBot="1" x14ac:dyDescent="0.35">
      <c r="A463" s="1694"/>
      <c r="B463" s="1695"/>
      <c r="C463" s="1695"/>
      <c r="D463" s="1695"/>
      <c r="E463" s="1695"/>
      <c r="F463" s="1695"/>
      <c r="G463" s="1696"/>
      <c r="H463" s="37" t="s">
        <v>100</v>
      </c>
      <c r="I463" s="37" t="s">
        <v>104</v>
      </c>
      <c r="J463" s="37" t="s">
        <v>139</v>
      </c>
      <c r="K463" s="1693"/>
      <c r="L463" s="37" t="s">
        <v>105</v>
      </c>
      <c r="M463" s="37" t="s">
        <v>104</v>
      </c>
      <c r="N463" s="39" t="s">
        <v>139</v>
      </c>
    </row>
    <row r="464" spans="1:14" ht="35.1" customHeight="1" x14ac:dyDescent="0.3">
      <c r="A464" s="1697"/>
      <c r="B464" s="1698"/>
      <c r="C464" s="1698"/>
      <c r="D464" s="1698"/>
      <c r="E464" s="1698"/>
      <c r="F464" s="1698"/>
      <c r="G464" s="1699"/>
      <c r="H464" s="1703"/>
      <c r="I464" s="855"/>
      <c r="J464" s="888"/>
      <c r="K464" s="1693"/>
      <c r="L464" s="1704"/>
      <c r="M464" s="855"/>
      <c r="N464" s="857"/>
    </row>
    <row r="465" spans="1:14" ht="21.6" customHeight="1" thickBot="1" x14ac:dyDescent="0.35">
      <c r="A465" s="1697"/>
      <c r="B465" s="1698"/>
      <c r="C465" s="1698"/>
      <c r="D465" s="1698"/>
      <c r="E465" s="1698"/>
      <c r="F465" s="1698"/>
      <c r="G465" s="1699"/>
      <c r="H465" s="1703"/>
      <c r="I465" s="856"/>
      <c r="J465" s="889"/>
      <c r="K465" s="1693"/>
      <c r="L465" s="1705"/>
      <c r="M465" s="856"/>
      <c r="N465" s="858"/>
    </row>
    <row r="466" spans="1:14" ht="27.6" customHeight="1" thickBot="1" x14ac:dyDescent="0.35">
      <c r="A466" s="1697"/>
      <c r="B466" s="1698"/>
      <c r="C466" s="1698"/>
      <c r="D466" s="1698"/>
      <c r="E466" s="1698"/>
      <c r="F466" s="1698"/>
      <c r="G466" s="1699"/>
      <c r="H466" s="1628" t="s">
        <v>210</v>
      </c>
      <c r="I466" s="696"/>
      <c r="J466" s="696"/>
      <c r="K466" s="696"/>
      <c r="L466" s="696"/>
      <c r="M466" s="696"/>
      <c r="N466" s="697"/>
    </row>
    <row r="467" spans="1:14" ht="14.4" customHeight="1" x14ac:dyDescent="0.3">
      <c r="A467" s="1697"/>
      <c r="B467" s="1698"/>
      <c r="C467" s="1698"/>
      <c r="D467" s="1698"/>
      <c r="E467" s="1698"/>
      <c r="F467" s="1698"/>
      <c r="G467" s="1699"/>
      <c r="H467" s="1706"/>
      <c r="I467" s="1695"/>
      <c r="J467" s="1695"/>
      <c r="K467" s="1695"/>
      <c r="L467" s="1695"/>
      <c r="M467" s="1695"/>
      <c r="N467" s="1707"/>
    </row>
    <row r="468" spans="1:14" ht="14.4" customHeight="1" x14ac:dyDescent="0.3">
      <c r="A468" s="1697"/>
      <c r="B468" s="1698"/>
      <c r="C468" s="1698"/>
      <c r="D468" s="1698"/>
      <c r="E468" s="1698"/>
      <c r="F468" s="1698"/>
      <c r="G468" s="1699"/>
      <c r="H468" s="1708"/>
      <c r="I468" s="1698"/>
      <c r="J468" s="1698"/>
      <c r="K468" s="1698"/>
      <c r="L468" s="1698"/>
      <c r="M468" s="1698"/>
      <c r="N468" s="1709"/>
    </row>
    <row r="469" spans="1:14" ht="14.4" customHeight="1" x14ac:dyDescent="0.3">
      <c r="A469" s="1697"/>
      <c r="B469" s="1698"/>
      <c r="C469" s="1698"/>
      <c r="D469" s="1698"/>
      <c r="E469" s="1698"/>
      <c r="F469" s="1698"/>
      <c r="G469" s="1699"/>
      <c r="H469" s="1708"/>
      <c r="I469" s="1698"/>
      <c r="J469" s="1698"/>
      <c r="K469" s="1698"/>
      <c r="L469" s="1698"/>
      <c r="M469" s="1698"/>
      <c r="N469" s="1709"/>
    </row>
    <row r="470" spans="1:14" ht="14.4" customHeight="1" x14ac:dyDescent="0.3">
      <c r="A470" s="1697"/>
      <c r="B470" s="1698"/>
      <c r="C470" s="1698"/>
      <c r="D470" s="1698"/>
      <c r="E470" s="1698"/>
      <c r="F470" s="1698"/>
      <c r="G470" s="1699"/>
      <c r="H470" s="1708"/>
      <c r="I470" s="1698"/>
      <c r="J470" s="1698"/>
      <c r="K470" s="1698"/>
      <c r="L470" s="1698"/>
      <c r="M470" s="1698"/>
      <c r="N470" s="1709"/>
    </row>
    <row r="471" spans="1:14" ht="14.4" customHeight="1" x14ac:dyDescent="0.3">
      <c r="A471" s="1697"/>
      <c r="B471" s="1698"/>
      <c r="C471" s="1698"/>
      <c r="D471" s="1698"/>
      <c r="E471" s="1698"/>
      <c r="F471" s="1698"/>
      <c r="G471" s="1699"/>
      <c r="H471" s="1708"/>
      <c r="I471" s="1698"/>
      <c r="J471" s="1698"/>
      <c r="K471" s="1698"/>
      <c r="L471" s="1698"/>
      <c r="M471" s="1698"/>
      <c r="N471" s="1709"/>
    </row>
    <row r="472" spans="1:14" ht="14.4" customHeight="1" x14ac:dyDescent="0.3">
      <c r="A472" s="1697"/>
      <c r="B472" s="1698"/>
      <c r="C472" s="1698"/>
      <c r="D472" s="1698"/>
      <c r="E472" s="1698"/>
      <c r="F472" s="1698"/>
      <c r="G472" s="1699"/>
      <c r="H472" s="1708"/>
      <c r="I472" s="1698"/>
      <c r="J472" s="1698"/>
      <c r="K472" s="1698"/>
      <c r="L472" s="1698"/>
      <c r="M472" s="1698"/>
      <c r="N472" s="1709"/>
    </row>
    <row r="473" spans="1:14" ht="14.4" customHeight="1" x14ac:dyDescent="0.3">
      <c r="A473" s="1697"/>
      <c r="B473" s="1698"/>
      <c r="C473" s="1698"/>
      <c r="D473" s="1698"/>
      <c r="E473" s="1698"/>
      <c r="F473" s="1698"/>
      <c r="G473" s="1699"/>
      <c r="H473" s="1708"/>
      <c r="I473" s="1698"/>
      <c r="J473" s="1698"/>
      <c r="K473" s="1698"/>
      <c r="L473" s="1698"/>
      <c r="M473" s="1698"/>
      <c r="N473" s="1709"/>
    </row>
    <row r="474" spans="1:14" ht="14.4" customHeight="1" x14ac:dyDescent="0.3">
      <c r="A474" s="1697"/>
      <c r="B474" s="1698"/>
      <c r="C474" s="1698"/>
      <c r="D474" s="1698"/>
      <c r="E474" s="1698"/>
      <c r="F474" s="1698"/>
      <c r="G474" s="1699"/>
      <c r="H474" s="1708"/>
      <c r="I474" s="1698"/>
      <c r="J474" s="1698"/>
      <c r="K474" s="1698"/>
      <c r="L474" s="1698"/>
      <c r="M474" s="1698"/>
      <c r="N474" s="1709"/>
    </row>
    <row r="475" spans="1:14" ht="14.4" customHeight="1" x14ac:dyDescent="0.3">
      <c r="A475" s="1697"/>
      <c r="B475" s="1698"/>
      <c r="C475" s="1698"/>
      <c r="D475" s="1698"/>
      <c r="E475" s="1698"/>
      <c r="F475" s="1698"/>
      <c r="G475" s="1699"/>
      <c r="H475" s="1708"/>
      <c r="I475" s="1698"/>
      <c r="J475" s="1698"/>
      <c r="K475" s="1698"/>
      <c r="L475" s="1698"/>
      <c r="M475" s="1698"/>
      <c r="N475" s="1709"/>
    </row>
    <row r="476" spans="1:14" ht="14.4" customHeight="1" x14ac:dyDescent="0.3">
      <c r="A476" s="1697"/>
      <c r="B476" s="1698"/>
      <c r="C476" s="1698"/>
      <c r="D476" s="1698"/>
      <c r="E476" s="1698"/>
      <c r="F476" s="1698"/>
      <c r="G476" s="1699"/>
      <c r="H476" s="1708"/>
      <c r="I476" s="1698"/>
      <c r="J476" s="1698"/>
      <c r="K476" s="1698"/>
      <c r="L476" s="1698"/>
      <c r="M476" s="1698"/>
      <c r="N476" s="1709"/>
    </row>
    <row r="477" spans="1:14" ht="14.4" customHeight="1" x14ac:dyDescent="0.3">
      <c r="A477" s="1697"/>
      <c r="B477" s="1698"/>
      <c r="C477" s="1698"/>
      <c r="D477" s="1698"/>
      <c r="E477" s="1698"/>
      <c r="F477" s="1698"/>
      <c r="G477" s="1699"/>
      <c r="H477" s="1708"/>
      <c r="I477" s="1698"/>
      <c r="J477" s="1698"/>
      <c r="K477" s="1698"/>
      <c r="L477" s="1698"/>
      <c r="M477" s="1698"/>
      <c r="N477" s="1709"/>
    </row>
    <row r="478" spans="1:14" ht="35.1" customHeight="1" x14ac:dyDescent="0.3">
      <c r="A478" s="1697"/>
      <c r="B478" s="1698"/>
      <c r="C478" s="1698"/>
      <c r="D478" s="1698"/>
      <c r="E478" s="1698"/>
      <c r="F478" s="1698"/>
      <c r="G478" s="1699"/>
      <c r="H478" s="1708"/>
      <c r="I478" s="1698"/>
      <c r="J478" s="1698"/>
      <c r="K478" s="1698"/>
      <c r="L478" s="1698"/>
      <c r="M478" s="1698"/>
      <c r="N478" s="1709"/>
    </row>
    <row r="479" spans="1:14" ht="35.1" customHeight="1" x14ac:dyDescent="0.3">
      <c r="A479" s="1697"/>
      <c r="B479" s="1698"/>
      <c r="C479" s="1698"/>
      <c r="D479" s="1698"/>
      <c r="E479" s="1698"/>
      <c r="F479" s="1698"/>
      <c r="G479" s="1699"/>
      <c r="H479" s="1708"/>
      <c r="I479" s="1698"/>
      <c r="J479" s="1698"/>
      <c r="K479" s="1698"/>
      <c r="L479" s="1698"/>
      <c r="M479" s="1698"/>
      <c r="N479" s="1709"/>
    </row>
    <row r="480" spans="1:14" ht="35.1" customHeight="1" x14ac:dyDescent="0.3">
      <c r="A480" s="1697"/>
      <c r="B480" s="1698"/>
      <c r="C480" s="1698"/>
      <c r="D480" s="1698"/>
      <c r="E480" s="1698"/>
      <c r="F480" s="1698"/>
      <c r="G480" s="1699"/>
      <c r="H480" s="1708"/>
      <c r="I480" s="1698"/>
      <c r="J480" s="1698"/>
      <c r="K480" s="1698"/>
      <c r="L480" s="1698"/>
      <c r="M480" s="1698"/>
      <c r="N480" s="1709"/>
    </row>
    <row r="481" spans="1:14" ht="35.1" customHeight="1" x14ac:dyDescent="0.3">
      <c r="A481" s="1697"/>
      <c r="B481" s="1698"/>
      <c r="C481" s="1698"/>
      <c r="D481" s="1698"/>
      <c r="E481" s="1698"/>
      <c r="F481" s="1698"/>
      <c r="G481" s="1699"/>
      <c r="H481" s="1708"/>
      <c r="I481" s="1698"/>
      <c r="J481" s="1698"/>
      <c r="K481" s="1698"/>
      <c r="L481" s="1698"/>
      <c r="M481" s="1698"/>
      <c r="N481" s="1709"/>
    </row>
    <row r="482" spans="1:14" ht="35.1" customHeight="1" x14ac:dyDescent="0.3">
      <c r="A482" s="1697"/>
      <c r="B482" s="1698"/>
      <c r="C482" s="1698"/>
      <c r="D482" s="1698"/>
      <c r="E482" s="1698"/>
      <c r="F482" s="1698"/>
      <c r="G482" s="1699"/>
      <c r="H482" s="1708"/>
      <c r="I482" s="1698"/>
      <c r="J482" s="1698"/>
      <c r="K482" s="1698"/>
      <c r="L482" s="1698"/>
      <c r="M482" s="1698"/>
      <c r="N482" s="1709"/>
    </row>
    <row r="483" spans="1:14" ht="171" customHeight="1" thickBot="1" x14ac:dyDescent="0.35">
      <c r="A483" s="1700"/>
      <c r="B483" s="1701"/>
      <c r="C483" s="1701"/>
      <c r="D483" s="1701"/>
      <c r="E483" s="1701"/>
      <c r="F483" s="1701"/>
      <c r="G483" s="1702"/>
      <c r="H483" s="1710"/>
      <c r="I483" s="1701"/>
      <c r="J483" s="1701"/>
      <c r="K483" s="1701"/>
      <c r="L483" s="1701"/>
      <c r="M483" s="1701"/>
      <c r="N483" s="1711"/>
    </row>
    <row r="484" spans="1:14" ht="3.75" customHeight="1" thickTop="1" thickBot="1" x14ac:dyDescent="0.35">
      <c r="A484" s="1442"/>
      <c r="B484" s="1443"/>
      <c r="C484" s="1443"/>
      <c r="D484" s="1443"/>
      <c r="E484" s="1443"/>
      <c r="F484" s="1443"/>
      <c r="G484" s="1443"/>
      <c r="H484" s="1443"/>
      <c r="I484" s="1443"/>
      <c r="J484" s="1443"/>
      <c r="K484" s="1443"/>
      <c r="L484" s="1443"/>
      <c r="M484" s="1443"/>
      <c r="N484" s="1444"/>
    </row>
    <row r="485" spans="1:14" ht="3.75" customHeight="1" thickTop="1" thickBot="1" x14ac:dyDescent="0.35">
      <c r="A485" s="1442"/>
      <c r="B485" s="1443"/>
      <c r="C485" s="1443"/>
      <c r="D485" s="1443"/>
      <c r="E485" s="1443"/>
      <c r="F485" s="1443"/>
      <c r="G485" s="1443"/>
      <c r="H485" s="1443"/>
      <c r="I485" s="1443"/>
      <c r="J485" s="1443"/>
      <c r="K485" s="1443"/>
      <c r="L485" s="1443"/>
      <c r="M485" s="1443"/>
      <c r="N485" s="1444"/>
    </row>
    <row r="486" spans="1:14" ht="35.1" customHeight="1" thickTop="1" thickBot="1" x14ac:dyDescent="0.35">
      <c r="A486" s="1684" t="s">
        <v>99</v>
      </c>
      <c r="B486" s="1685"/>
      <c r="C486" s="1685"/>
      <c r="D486" s="1685"/>
      <c r="E486" s="1685"/>
      <c r="F486" s="1685"/>
      <c r="G486" s="1685"/>
      <c r="H486" s="1685"/>
      <c r="I486" s="1685"/>
      <c r="J486" s="1685"/>
      <c r="K486" s="1685"/>
      <c r="L486" s="1685"/>
      <c r="M486" s="1685"/>
      <c r="N486" s="1686"/>
    </row>
    <row r="487" spans="1:14" ht="35.1" customHeight="1" thickBot="1" x14ac:dyDescent="0.35">
      <c r="A487" s="844"/>
      <c r="B487" s="845"/>
      <c r="C487" s="845"/>
      <c r="D487" s="845"/>
      <c r="E487" s="845"/>
      <c r="F487" s="845"/>
      <c r="G487" s="845"/>
      <c r="H487" s="845"/>
      <c r="I487" s="845"/>
      <c r="J487" s="846"/>
      <c r="K487" s="20" t="s">
        <v>132</v>
      </c>
      <c r="L487" s="847"/>
      <c r="M487" s="848"/>
      <c r="N487" s="849"/>
    </row>
    <row r="488" spans="1:14" ht="35.1" customHeight="1" thickBot="1" x14ac:dyDescent="0.35">
      <c r="A488" s="844"/>
      <c r="B488" s="845"/>
      <c r="C488" s="845"/>
      <c r="D488" s="845"/>
      <c r="E488" s="845"/>
      <c r="F488" s="845"/>
      <c r="G488" s="845"/>
      <c r="H488" s="845"/>
      <c r="I488" s="845"/>
      <c r="J488" s="846"/>
      <c r="K488" s="20" t="s">
        <v>132</v>
      </c>
      <c r="L488" s="847"/>
      <c r="M488" s="848"/>
      <c r="N488" s="849"/>
    </row>
    <row r="489" spans="1:14" ht="35.1" customHeight="1" thickBot="1" x14ac:dyDescent="0.35">
      <c r="A489" s="844"/>
      <c r="B489" s="845"/>
      <c r="C489" s="845"/>
      <c r="D489" s="845"/>
      <c r="E489" s="845"/>
      <c r="F489" s="845"/>
      <c r="G489" s="845"/>
      <c r="H489" s="845"/>
      <c r="I489" s="845"/>
      <c r="J489" s="846"/>
      <c r="K489" s="20" t="s">
        <v>132</v>
      </c>
      <c r="L489" s="847"/>
      <c r="M489" s="848"/>
      <c r="N489" s="849"/>
    </row>
    <row r="490" spans="1:14" ht="35.1" customHeight="1" thickBot="1" x14ac:dyDescent="0.35">
      <c r="A490" s="844"/>
      <c r="B490" s="845"/>
      <c r="C490" s="845"/>
      <c r="D490" s="845"/>
      <c r="E490" s="845"/>
      <c r="F490" s="845"/>
      <c r="G490" s="845"/>
      <c r="H490" s="845"/>
      <c r="I490" s="845"/>
      <c r="J490" s="846"/>
      <c r="K490" s="20" t="s">
        <v>132</v>
      </c>
      <c r="L490" s="847"/>
      <c r="M490" s="848"/>
      <c r="N490" s="849"/>
    </row>
    <row r="491" spans="1:14" ht="35.1" customHeight="1" thickBot="1" x14ac:dyDescent="0.35">
      <c r="A491" s="844"/>
      <c r="B491" s="845"/>
      <c r="C491" s="845"/>
      <c r="D491" s="845"/>
      <c r="E491" s="845"/>
      <c r="F491" s="845"/>
      <c r="G491" s="845"/>
      <c r="H491" s="845"/>
      <c r="I491" s="845"/>
      <c r="J491" s="846"/>
      <c r="K491" s="20" t="s">
        <v>132</v>
      </c>
      <c r="L491" s="847"/>
      <c r="M491" s="848"/>
      <c r="N491" s="849"/>
    </row>
    <row r="492" spans="1:14" ht="35.1" customHeight="1" thickBot="1" x14ac:dyDescent="0.35">
      <c r="A492" s="844"/>
      <c r="B492" s="845"/>
      <c r="C492" s="845"/>
      <c r="D492" s="845"/>
      <c r="E492" s="845"/>
      <c r="F492" s="845"/>
      <c r="G492" s="845"/>
      <c r="H492" s="845"/>
      <c r="I492" s="845"/>
      <c r="J492" s="846"/>
      <c r="K492" s="20" t="s">
        <v>132</v>
      </c>
      <c r="L492" s="847"/>
      <c r="M492" s="848"/>
      <c r="N492" s="849"/>
    </row>
    <row r="493" spans="1:14" ht="35.1" customHeight="1" thickBot="1" x14ac:dyDescent="0.35">
      <c r="A493" s="844"/>
      <c r="B493" s="845"/>
      <c r="C493" s="845"/>
      <c r="D493" s="845"/>
      <c r="E493" s="845"/>
      <c r="F493" s="845"/>
      <c r="G493" s="845"/>
      <c r="H493" s="845"/>
      <c r="I493" s="845"/>
      <c r="J493" s="846"/>
      <c r="K493" s="20" t="s">
        <v>132</v>
      </c>
      <c r="L493" s="847"/>
      <c r="M493" s="848"/>
      <c r="N493" s="849"/>
    </row>
    <row r="494" spans="1:14" ht="35.1" customHeight="1" thickBot="1" x14ac:dyDescent="0.35">
      <c r="A494" s="844"/>
      <c r="B494" s="845"/>
      <c r="C494" s="845"/>
      <c r="D494" s="845"/>
      <c r="E494" s="845"/>
      <c r="F494" s="845"/>
      <c r="G494" s="845"/>
      <c r="H494" s="845"/>
      <c r="I494" s="845"/>
      <c r="J494" s="846"/>
      <c r="K494" s="20" t="s">
        <v>132</v>
      </c>
      <c r="L494" s="847"/>
      <c r="M494" s="848"/>
      <c r="N494" s="849"/>
    </row>
    <row r="495" spans="1:14" ht="35.1" customHeight="1" thickBot="1" x14ac:dyDescent="0.35">
      <c r="A495" s="844"/>
      <c r="B495" s="845"/>
      <c r="C495" s="845"/>
      <c r="D495" s="845"/>
      <c r="E495" s="845"/>
      <c r="F495" s="845"/>
      <c r="G495" s="845"/>
      <c r="H495" s="845"/>
      <c r="I495" s="845"/>
      <c r="J495" s="846"/>
      <c r="K495" s="20" t="s">
        <v>132</v>
      </c>
      <c r="L495" s="847"/>
      <c r="M495" s="848"/>
      <c r="N495" s="849"/>
    </row>
    <row r="496" spans="1:14" ht="35.1" customHeight="1" thickBot="1" x14ac:dyDescent="0.35">
      <c r="A496" s="844"/>
      <c r="B496" s="845"/>
      <c r="C496" s="845"/>
      <c r="D496" s="845"/>
      <c r="E496" s="845"/>
      <c r="F496" s="845"/>
      <c r="G496" s="845"/>
      <c r="H496" s="845"/>
      <c r="I496" s="845"/>
      <c r="J496" s="846"/>
      <c r="K496" s="20" t="s">
        <v>132</v>
      </c>
      <c r="L496" s="847"/>
      <c r="M496" s="848"/>
      <c r="N496" s="849"/>
    </row>
    <row r="497" spans="1:14" ht="35.1" customHeight="1" thickBot="1" x14ac:dyDescent="0.35">
      <c r="A497" s="844"/>
      <c r="B497" s="845"/>
      <c r="C497" s="845"/>
      <c r="D497" s="845"/>
      <c r="E497" s="845"/>
      <c r="F497" s="845"/>
      <c r="G497" s="845"/>
      <c r="H497" s="845"/>
      <c r="I497" s="845"/>
      <c r="J497" s="846"/>
      <c r="K497" s="20" t="s">
        <v>132</v>
      </c>
      <c r="L497" s="847"/>
      <c r="M497" s="848"/>
      <c r="N497" s="849"/>
    </row>
    <row r="498" spans="1:14" ht="35.1" customHeight="1" thickBot="1" x14ac:dyDescent="0.35">
      <c r="A498" s="844"/>
      <c r="B498" s="845"/>
      <c r="C498" s="845"/>
      <c r="D498" s="845"/>
      <c r="E498" s="845"/>
      <c r="F498" s="845"/>
      <c r="G498" s="845"/>
      <c r="H498" s="845"/>
      <c r="I498" s="845"/>
      <c r="J498" s="846"/>
      <c r="K498" s="20" t="s">
        <v>132</v>
      </c>
      <c r="L498" s="847"/>
      <c r="M498" s="848"/>
      <c r="N498" s="849"/>
    </row>
    <row r="499" spans="1:14" ht="35.1" customHeight="1" thickBot="1" x14ac:dyDescent="0.35">
      <c r="A499" s="844"/>
      <c r="B499" s="845"/>
      <c r="C499" s="845"/>
      <c r="D499" s="845"/>
      <c r="E499" s="845"/>
      <c r="F499" s="845"/>
      <c r="G499" s="845"/>
      <c r="H499" s="845"/>
      <c r="I499" s="845"/>
      <c r="J499" s="846"/>
      <c r="K499" s="20" t="s">
        <v>132</v>
      </c>
      <c r="L499" s="847"/>
      <c r="M499" s="848"/>
      <c r="N499" s="849"/>
    </row>
    <row r="500" spans="1:14" ht="35.1" customHeight="1" thickBot="1" x14ac:dyDescent="0.35">
      <c r="A500" s="844"/>
      <c r="B500" s="845"/>
      <c r="C500" s="845"/>
      <c r="D500" s="845"/>
      <c r="E500" s="845"/>
      <c r="F500" s="845"/>
      <c r="G500" s="845"/>
      <c r="H500" s="845"/>
      <c r="I500" s="845"/>
      <c r="J500" s="846"/>
      <c r="K500" s="20" t="s">
        <v>132</v>
      </c>
      <c r="L500" s="847"/>
      <c r="M500" s="848"/>
      <c r="N500" s="849"/>
    </row>
    <row r="501" spans="1:14" ht="35.1" customHeight="1" thickBot="1" x14ac:dyDescent="0.35">
      <c r="A501" s="844"/>
      <c r="B501" s="845"/>
      <c r="C501" s="845"/>
      <c r="D501" s="845"/>
      <c r="E501" s="845"/>
      <c r="F501" s="845"/>
      <c r="G501" s="845"/>
      <c r="H501" s="845"/>
      <c r="I501" s="845"/>
      <c r="J501" s="846"/>
      <c r="K501" s="20" t="s">
        <v>132</v>
      </c>
      <c r="L501" s="847"/>
      <c r="M501" s="848"/>
      <c r="N501" s="849"/>
    </row>
    <row r="502" spans="1:14" ht="35.1" customHeight="1" thickBot="1" x14ac:dyDescent="0.35">
      <c r="A502" s="844"/>
      <c r="B502" s="845"/>
      <c r="C502" s="845"/>
      <c r="D502" s="845"/>
      <c r="E502" s="845"/>
      <c r="F502" s="845"/>
      <c r="G502" s="845"/>
      <c r="H502" s="845"/>
      <c r="I502" s="845"/>
      <c r="J502" s="846"/>
      <c r="K502" s="20" t="s">
        <v>132</v>
      </c>
      <c r="L502" s="847"/>
      <c r="M502" s="848"/>
      <c r="N502" s="849"/>
    </row>
    <row r="503" spans="1:14" ht="35.1" customHeight="1" thickBot="1" x14ac:dyDescent="0.35">
      <c r="A503" s="1678"/>
      <c r="B503" s="1679"/>
      <c r="C503" s="1679"/>
      <c r="D503" s="1679"/>
      <c r="E503" s="1679"/>
      <c r="F503" s="1679"/>
      <c r="G503" s="1679"/>
      <c r="H503" s="1679"/>
      <c r="I503" s="1679"/>
      <c r="J503" s="1680"/>
      <c r="K503" s="20" t="s">
        <v>339</v>
      </c>
      <c r="L503" s="847">
        <f>SUM(L487:L502)</f>
        <v>0</v>
      </c>
      <c r="M503" s="848"/>
      <c r="N503" s="849"/>
    </row>
    <row r="504" spans="1:14" ht="35.1" customHeight="1" thickBot="1" x14ac:dyDescent="0.35">
      <c r="A504" s="1681" t="s">
        <v>146</v>
      </c>
      <c r="B504" s="1682"/>
      <c r="C504" s="1682"/>
      <c r="D504" s="1682"/>
      <c r="E504" s="1682"/>
      <c r="F504" s="1682"/>
      <c r="G504" s="1682"/>
      <c r="H504" s="1682"/>
      <c r="I504" s="1682"/>
      <c r="J504" s="1682"/>
      <c r="K504" s="1682"/>
      <c r="L504" s="1682"/>
      <c r="M504" s="1682"/>
      <c r="N504" s="1683"/>
    </row>
    <row r="505" spans="1:14" ht="35.1" customHeight="1" thickBot="1" x14ac:dyDescent="0.35">
      <c r="A505" s="844"/>
      <c r="B505" s="845"/>
      <c r="C505" s="845"/>
      <c r="D505" s="845"/>
      <c r="E505" s="845"/>
      <c r="F505" s="845"/>
      <c r="G505" s="845"/>
      <c r="H505" s="845"/>
      <c r="I505" s="845"/>
      <c r="J505" s="846"/>
      <c r="K505" s="21" t="s">
        <v>132</v>
      </c>
      <c r="L505" s="847"/>
      <c r="M505" s="848"/>
      <c r="N505" s="849"/>
    </row>
    <row r="506" spans="1:14" ht="35.1" customHeight="1" thickBot="1" x14ac:dyDescent="0.35">
      <c r="A506" s="844"/>
      <c r="B506" s="845"/>
      <c r="C506" s="845"/>
      <c r="D506" s="845"/>
      <c r="E506" s="845"/>
      <c r="F506" s="845"/>
      <c r="G506" s="845"/>
      <c r="H506" s="845"/>
      <c r="I506" s="845"/>
      <c r="J506" s="846"/>
      <c r="K506" s="21" t="s">
        <v>132</v>
      </c>
      <c r="L506" s="847"/>
      <c r="M506" s="848"/>
      <c r="N506" s="849"/>
    </row>
    <row r="507" spans="1:14" ht="35.1" customHeight="1" thickBot="1" x14ac:dyDescent="0.35">
      <c r="A507" s="844"/>
      <c r="B507" s="845"/>
      <c r="C507" s="845"/>
      <c r="D507" s="845"/>
      <c r="E507" s="845"/>
      <c r="F507" s="845"/>
      <c r="G507" s="845"/>
      <c r="H507" s="845"/>
      <c r="I507" s="845"/>
      <c r="J507" s="846"/>
      <c r="K507" s="21" t="s">
        <v>132</v>
      </c>
      <c r="L507" s="847"/>
      <c r="M507" s="848"/>
      <c r="N507" s="849"/>
    </row>
    <row r="508" spans="1:14" ht="35.1" customHeight="1" thickBot="1" x14ac:dyDescent="0.35">
      <c r="A508" s="844"/>
      <c r="B508" s="845"/>
      <c r="C508" s="845"/>
      <c r="D508" s="845"/>
      <c r="E508" s="845"/>
      <c r="F508" s="845"/>
      <c r="G508" s="845"/>
      <c r="H508" s="845"/>
      <c r="I508" s="845"/>
      <c r="J508" s="846"/>
      <c r="K508" s="21" t="s">
        <v>132</v>
      </c>
      <c r="L508" s="847"/>
      <c r="M508" s="848"/>
      <c r="N508" s="849"/>
    </row>
    <row r="509" spans="1:14" ht="35.1" customHeight="1" thickBot="1" x14ac:dyDescent="0.35">
      <c r="A509" s="844"/>
      <c r="B509" s="845"/>
      <c r="C509" s="845"/>
      <c r="D509" s="845"/>
      <c r="E509" s="845"/>
      <c r="F509" s="845"/>
      <c r="G509" s="845"/>
      <c r="H509" s="845"/>
      <c r="I509" s="845"/>
      <c r="J509" s="846"/>
      <c r="K509" s="21" t="s">
        <v>132</v>
      </c>
      <c r="L509" s="847"/>
      <c r="M509" s="848"/>
      <c r="N509" s="849"/>
    </row>
    <row r="510" spans="1:14" ht="35.1" customHeight="1" thickBot="1" x14ac:dyDescent="0.35">
      <c r="A510" s="844"/>
      <c r="B510" s="845"/>
      <c r="C510" s="845"/>
      <c r="D510" s="845"/>
      <c r="E510" s="845"/>
      <c r="F510" s="845"/>
      <c r="G510" s="845"/>
      <c r="H510" s="845"/>
      <c r="I510" s="845"/>
      <c r="J510" s="846"/>
      <c r="K510" s="21" t="s">
        <v>132</v>
      </c>
      <c r="L510" s="847"/>
      <c r="M510" s="848"/>
      <c r="N510" s="849"/>
    </row>
    <row r="511" spans="1:14" ht="35.1" customHeight="1" thickBot="1" x14ac:dyDescent="0.35">
      <c r="A511" s="844"/>
      <c r="B511" s="845"/>
      <c r="C511" s="845"/>
      <c r="D511" s="845"/>
      <c r="E511" s="845"/>
      <c r="F511" s="845"/>
      <c r="G511" s="845"/>
      <c r="H511" s="845"/>
      <c r="I511" s="845"/>
      <c r="J511" s="846"/>
      <c r="K511" s="21" t="s">
        <v>132</v>
      </c>
      <c r="L511" s="847"/>
      <c r="M511" s="848"/>
      <c r="N511" s="849"/>
    </row>
    <row r="512" spans="1:14" ht="35.1" customHeight="1" thickBot="1" x14ac:dyDescent="0.35">
      <c r="A512" s="844"/>
      <c r="B512" s="845"/>
      <c r="C512" s="845"/>
      <c r="D512" s="845"/>
      <c r="E512" s="845"/>
      <c r="F512" s="845"/>
      <c r="G512" s="845"/>
      <c r="H512" s="845"/>
      <c r="I512" s="845"/>
      <c r="J512" s="846"/>
      <c r="K512" s="21" t="s">
        <v>132</v>
      </c>
      <c r="L512" s="847"/>
      <c r="M512" s="848"/>
      <c r="N512" s="849"/>
    </row>
    <row r="513" spans="1:14" ht="35.1" customHeight="1" thickBot="1" x14ac:dyDescent="0.35">
      <c r="A513" s="844"/>
      <c r="B513" s="845"/>
      <c r="C513" s="845"/>
      <c r="D513" s="845"/>
      <c r="E513" s="845"/>
      <c r="F513" s="845"/>
      <c r="G513" s="845"/>
      <c r="H513" s="845"/>
      <c r="I513" s="845"/>
      <c r="J513" s="846"/>
      <c r="K513" s="21" t="s">
        <v>132</v>
      </c>
      <c r="L513" s="847"/>
      <c r="M513" s="848"/>
      <c r="N513" s="849"/>
    </row>
    <row r="514" spans="1:14" ht="35.1" customHeight="1" thickBot="1" x14ac:dyDescent="0.35">
      <c r="A514" s="1551"/>
      <c r="B514" s="1552"/>
      <c r="C514" s="1552"/>
      <c r="D514" s="1552"/>
      <c r="E514" s="1552"/>
      <c r="F514" s="1552"/>
      <c r="G514" s="1552"/>
      <c r="H514" s="1552"/>
      <c r="I514" s="1552"/>
      <c r="J514" s="1552"/>
      <c r="K514" s="21" t="s">
        <v>132</v>
      </c>
      <c r="L514" s="1553"/>
      <c r="M514" s="1553"/>
      <c r="N514" s="1554"/>
    </row>
    <row r="515" spans="1:14" ht="35.1" customHeight="1" thickBot="1" x14ac:dyDescent="0.35">
      <c r="A515" s="1555"/>
      <c r="B515" s="1556"/>
      <c r="C515" s="1556"/>
      <c r="D515" s="1556"/>
      <c r="E515" s="1556"/>
      <c r="F515" s="1556"/>
      <c r="G515" s="1556"/>
      <c r="H515" s="1556"/>
      <c r="I515" s="1556"/>
      <c r="J515" s="1557"/>
      <c r="K515" s="534" t="s">
        <v>339</v>
      </c>
      <c r="L515" s="1558">
        <f>SUM(L505:N514)</f>
        <v>0</v>
      </c>
      <c r="M515" s="1559"/>
      <c r="N515" s="1560"/>
    </row>
    <row r="516" spans="1:14" ht="3.75" customHeight="1" thickTop="1" thickBot="1" x14ac:dyDescent="0.35">
      <c r="A516" s="1442"/>
      <c r="B516" s="1443"/>
      <c r="C516" s="1443"/>
      <c r="D516" s="1443"/>
      <c r="E516" s="1443"/>
      <c r="F516" s="1443"/>
      <c r="G516" s="1443"/>
      <c r="H516" s="1443"/>
      <c r="I516" s="1443"/>
      <c r="J516" s="1443"/>
      <c r="K516" s="1443"/>
      <c r="L516" s="1443"/>
      <c r="M516" s="1443"/>
      <c r="N516" s="1444"/>
    </row>
    <row r="517" spans="1:14" ht="3.75" customHeight="1" thickTop="1" thickBot="1" x14ac:dyDescent="0.35">
      <c r="A517" s="1442"/>
      <c r="B517" s="1443"/>
      <c r="C517" s="1443"/>
      <c r="D517" s="1443"/>
      <c r="E517" s="1443"/>
      <c r="F517" s="1443"/>
      <c r="G517" s="1443"/>
      <c r="H517" s="1443"/>
      <c r="I517" s="1443"/>
      <c r="J517" s="1443"/>
      <c r="K517" s="1443"/>
      <c r="L517" s="1443"/>
      <c r="M517" s="1443"/>
      <c r="N517" s="1444"/>
    </row>
    <row r="518" spans="1:14" ht="58.95" customHeight="1" thickTop="1" thickBot="1" x14ac:dyDescent="0.35">
      <c r="A518" s="1458" t="s">
        <v>155</v>
      </c>
      <c r="B518" s="1459"/>
      <c r="C518" s="1459"/>
      <c r="D518" s="1459"/>
      <c r="E518" s="1459"/>
      <c r="F518" s="1459"/>
      <c r="G518" s="1459"/>
      <c r="H518" s="1459"/>
      <c r="I518" s="1459"/>
      <c r="J518" s="1459"/>
      <c r="K518" s="1459"/>
      <c r="L518" s="1459"/>
      <c r="M518" s="1459"/>
      <c r="N518" s="1460"/>
    </row>
    <row r="519" spans="1:14" ht="58.95" customHeight="1" thickBot="1" x14ac:dyDescent="0.35">
      <c r="A519" s="1648" t="s">
        <v>118</v>
      </c>
      <c r="B519" s="1649"/>
      <c r="C519" s="1649" t="s">
        <v>150</v>
      </c>
      <c r="D519" s="1649"/>
      <c r="E519" s="1649" t="s">
        <v>119</v>
      </c>
      <c r="F519" s="1649"/>
      <c r="G519" s="1670" t="s">
        <v>46</v>
      </c>
      <c r="H519" s="1671"/>
      <c r="I519" s="1649" t="s">
        <v>108</v>
      </c>
      <c r="J519" s="1649"/>
      <c r="K519" s="224" t="s">
        <v>109</v>
      </c>
      <c r="L519" s="36" t="s">
        <v>111</v>
      </c>
      <c r="M519" s="1544" t="s">
        <v>378</v>
      </c>
      <c r="N519" s="1550"/>
    </row>
    <row r="520" spans="1:14" ht="45" customHeight="1" thickBot="1" x14ac:dyDescent="0.35">
      <c r="A520" s="669"/>
      <c r="B520" s="670"/>
      <c r="C520" s="670"/>
      <c r="D520" s="670"/>
      <c r="E520" s="670"/>
      <c r="F520" s="670"/>
      <c r="G520" s="822"/>
      <c r="H520" s="823"/>
      <c r="I520" s="670"/>
      <c r="J520" s="670"/>
      <c r="K520" s="257"/>
      <c r="L520" s="252"/>
      <c r="M520" s="830"/>
      <c r="N520" s="831"/>
    </row>
    <row r="521" spans="1:14" ht="35.1" customHeight="1" thickBot="1" x14ac:dyDescent="0.35">
      <c r="A521" s="1648" t="s">
        <v>52</v>
      </c>
      <c r="B521" s="1649"/>
      <c r="C521" s="1670" t="s">
        <v>147</v>
      </c>
      <c r="D521" s="1671"/>
      <c r="E521" s="1670" t="s">
        <v>381</v>
      </c>
      <c r="F521" s="1671"/>
      <c r="G521" s="1670" t="s">
        <v>148</v>
      </c>
      <c r="H521" s="1671"/>
      <c r="I521" s="1649" t="s">
        <v>57</v>
      </c>
      <c r="J521" s="1649"/>
      <c r="K521" s="1672" t="s">
        <v>382</v>
      </c>
      <c r="L521" s="1672"/>
      <c r="M521" s="1544" t="s">
        <v>375</v>
      </c>
      <c r="N521" s="1550"/>
    </row>
    <row r="522" spans="1:14" ht="43.95" customHeight="1" thickBot="1" x14ac:dyDescent="0.35">
      <c r="A522" s="669"/>
      <c r="B522" s="670"/>
      <c r="C522" s="670"/>
      <c r="D522" s="670"/>
      <c r="E522" s="670"/>
      <c r="F522" s="670"/>
      <c r="G522" s="822"/>
      <c r="H522" s="823"/>
      <c r="I522" s="670"/>
      <c r="J522" s="670"/>
      <c r="K522" s="824"/>
      <c r="L522" s="824"/>
      <c r="M522" s="825"/>
      <c r="N522" s="826"/>
    </row>
    <row r="523" spans="1:14" ht="35.1" customHeight="1" thickBot="1" x14ac:dyDescent="0.35">
      <c r="A523" s="1357" t="s">
        <v>110</v>
      </c>
      <c r="B523" s="1343"/>
      <c r="C523" s="901" t="s">
        <v>377</v>
      </c>
      <c r="D523" s="902"/>
      <c r="E523" s="1463" t="s">
        <v>149</v>
      </c>
      <c r="F523" s="1464"/>
      <c r="G523" s="1542" t="s">
        <v>153</v>
      </c>
      <c r="H523" s="1543"/>
      <c r="I523" s="1544" t="s">
        <v>152</v>
      </c>
      <c r="J523" s="1545"/>
      <c r="K523" s="1546" t="s">
        <v>208</v>
      </c>
      <c r="L523" s="1547"/>
      <c r="M523" s="1540" t="s">
        <v>383</v>
      </c>
      <c r="N523" s="1541"/>
    </row>
    <row r="524" spans="1:14" ht="45.6" customHeight="1" thickBot="1" x14ac:dyDescent="0.35">
      <c r="A524" s="1674"/>
      <c r="B524" s="1675"/>
      <c r="C524" s="1675"/>
      <c r="D524" s="1675"/>
      <c r="E524" s="1675"/>
      <c r="F524" s="1675"/>
      <c r="G524" s="1676" t="s">
        <v>154</v>
      </c>
      <c r="H524" s="1677"/>
      <c r="I524" s="806"/>
      <c r="J524" s="807"/>
      <c r="K524" s="1548"/>
      <c r="L524" s="1549"/>
      <c r="M524" s="808"/>
      <c r="N524" s="809"/>
    </row>
    <row r="525" spans="1:14" ht="60.6" customHeight="1" thickBot="1" x14ac:dyDescent="0.35">
      <c r="A525" s="1455" t="s">
        <v>156</v>
      </c>
      <c r="B525" s="1456"/>
      <c r="C525" s="1456"/>
      <c r="D525" s="1456"/>
      <c r="E525" s="1456"/>
      <c r="F525" s="1456"/>
      <c r="G525" s="1456"/>
      <c r="H525" s="1456"/>
      <c r="I525" s="1456"/>
      <c r="J525" s="1456"/>
      <c r="K525" s="1456"/>
      <c r="L525" s="1456"/>
      <c r="M525" s="1456"/>
      <c r="N525" s="1457"/>
    </row>
    <row r="526" spans="1:14" ht="46.95" customHeight="1" thickBot="1" x14ac:dyDescent="0.35">
      <c r="A526" s="1357" t="s">
        <v>118</v>
      </c>
      <c r="B526" s="1343"/>
      <c r="C526" s="1343" t="s">
        <v>150</v>
      </c>
      <c r="D526" s="1343"/>
      <c r="E526" s="1343" t="s">
        <v>119</v>
      </c>
      <c r="F526" s="1343"/>
      <c r="G526" s="901" t="s">
        <v>46</v>
      </c>
      <c r="H526" s="902"/>
      <c r="I526" s="1343" t="s">
        <v>108</v>
      </c>
      <c r="J526" s="1343"/>
      <c r="K526" s="37" t="s">
        <v>109</v>
      </c>
      <c r="L526" s="38" t="s">
        <v>111</v>
      </c>
      <c r="M526" s="1544" t="s">
        <v>378</v>
      </c>
      <c r="N526" s="1550"/>
    </row>
    <row r="527" spans="1:14" ht="39.6" customHeight="1" thickBot="1" x14ac:dyDescent="0.35">
      <c r="A527" s="705"/>
      <c r="B527" s="706"/>
      <c r="C527" s="706"/>
      <c r="D527" s="706"/>
      <c r="E527" s="706"/>
      <c r="F527" s="706"/>
      <c r="G527" s="628"/>
      <c r="H527" s="657"/>
      <c r="I527" s="706"/>
      <c r="J527" s="706"/>
      <c r="K527" s="262"/>
      <c r="L527" s="71"/>
      <c r="M527" s="806"/>
      <c r="N527" s="1673"/>
    </row>
    <row r="528" spans="1:14" ht="35.1" customHeight="1" thickBot="1" x14ac:dyDescent="0.35">
      <c r="A528" s="1648" t="s">
        <v>52</v>
      </c>
      <c r="B528" s="1649"/>
      <c r="C528" s="1670" t="s">
        <v>147</v>
      </c>
      <c r="D528" s="1671"/>
      <c r="E528" s="1670" t="s">
        <v>381</v>
      </c>
      <c r="F528" s="1671"/>
      <c r="G528" s="1670" t="s">
        <v>148</v>
      </c>
      <c r="H528" s="1671"/>
      <c r="I528" s="1649" t="s">
        <v>57</v>
      </c>
      <c r="J528" s="1649"/>
      <c r="K528" s="1672" t="s">
        <v>382</v>
      </c>
      <c r="L528" s="1672"/>
      <c r="M528" s="1544" t="s">
        <v>375</v>
      </c>
      <c r="N528" s="1550"/>
    </row>
    <row r="529" spans="1:14" ht="42" customHeight="1" thickBot="1" x14ac:dyDescent="0.35">
      <c r="A529" s="669"/>
      <c r="B529" s="670"/>
      <c r="C529" s="670"/>
      <c r="D529" s="670"/>
      <c r="E529" s="670"/>
      <c r="F529" s="670"/>
      <c r="G529" s="822"/>
      <c r="H529" s="823"/>
      <c r="I529" s="670"/>
      <c r="J529" s="670"/>
      <c r="K529" s="824"/>
      <c r="L529" s="824"/>
      <c r="M529" s="825"/>
      <c r="N529" s="1669"/>
    </row>
    <row r="530" spans="1:14" ht="35.1" customHeight="1" thickBot="1" x14ac:dyDescent="0.35">
      <c r="A530" s="1357" t="s">
        <v>110</v>
      </c>
      <c r="B530" s="1343"/>
      <c r="C530" s="901" t="s">
        <v>377</v>
      </c>
      <c r="D530" s="902"/>
      <c r="E530" s="1463" t="s">
        <v>149</v>
      </c>
      <c r="F530" s="1464"/>
      <c r="G530" s="1542" t="s">
        <v>153</v>
      </c>
      <c r="H530" s="1543"/>
      <c r="I530" s="1544" t="s">
        <v>152</v>
      </c>
      <c r="J530" s="1545"/>
      <c r="K530" s="1546" t="s">
        <v>209</v>
      </c>
      <c r="L530" s="1547"/>
      <c r="M530" s="1540" t="s">
        <v>383</v>
      </c>
      <c r="N530" s="1541"/>
    </row>
    <row r="531" spans="1:14" ht="42.6" customHeight="1" thickBot="1" x14ac:dyDescent="0.35">
      <c r="A531" s="801"/>
      <c r="B531" s="789"/>
      <c r="C531" s="802"/>
      <c r="D531" s="802"/>
      <c r="E531" s="803"/>
      <c r="F531" s="803"/>
      <c r="G531" s="1461" t="s">
        <v>154</v>
      </c>
      <c r="H531" s="1462"/>
      <c r="I531" s="806"/>
      <c r="J531" s="807"/>
      <c r="K531" s="1548"/>
      <c r="L531" s="1549"/>
      <c r="M531" s="808"/>
      <c r="N531" s="809"/>
    </row>
    <row r="532" spans="1:14" ht="42.6" customHeight="1" thickBot="1" x14ac:dyDescent="0.35">
      <c r="A532" s="695" t="s">
        <v>255</v>
      </c>
      <c r="B532" s="696"/>
      <c r="C532" s="696"/>
      <c r="D532" s="696"/>
      <c r="E532" s="696"/>
      <c r="F532" s="696"/>
      <c r="G532" s="696"/>
      <c r="H532" s="696"/>
      <c r="I532" s="696"/>
      <c r="J532" s="696"/>
      <c r="K532" s="696"/>
      <c r="L532" s="696"/>
      <c r="M532" s="696"/>
      <c r="N532" s="697"/>
    </row>
    <row r="533" spans="1:14" ht="35.1" customHeight="1" x14ac:dyDescent="0.3">
      <c r="A533" s="1569"/>
      <c r="B533" s="1570"/>
      <c r="C533" s="1570"/>
      <c r="D533" s="1570"/>
      <c r="E533" s="1570"/>
      <c r="F533" s="1570"/>
      <c r="G533" s="1570"/>
      <c r="H533" s="1570"/>
      <c r="I533" s="1570"/>
      <c r="J533" s="1570"/>
      <c r="K533" s="1570"/>
      <c r="L533" s="1570"/>
      <c r="M533" s="1570"/>
      <c r="N533" s="1571"/>
    </row>
    <row r="534" spans="1:14" x14ac:dyDescent="0.3">
      <c r="A534" s="1572"/>
      <c r="B534" s="1573"/>
      <c r="C534" s="1573"/>
      <c r="D534" s="1573"/>
      <c r="E534" s="1573"/>
      <c r="F534" s="1573"/>
      <c r="G534" s="1573"/>
      <c r="H534" s="1573"/>
      <c r="I534" s="1573"/>
      <c r="J534" s="1573"/>
      <c r="K534" s="1573"/>
      <c r="L534" s="1573"/>
      <c r="M534" s="1573"/>
      <c r="N534" s="1574"/>
    </row>
    <row r="535" spans="1:14" x14ac:dyDescent="0.3">
      <c r="A535" s="1572"/>
      <c r="B535" s="1573"/>
      <c r="C535" s="1573"/>
      <c r="D535" s="1573"/>
      <c r="E535" s="1573"/>
      <c r="F535" s="1573"/>
      <c r="G535" s="1573"/>
      <c r="H535" s="1573"/>
      <c r="I535" s="1573"/>
      <c r="J535" s="1573"/>
      <c r="K535" s="1573"/>
      <c r="L535" s="1573"/>
      <c r="M535" s="1573"/>
      <c r="N535" s="1574"/>
    </row>
    <row r="536" spans="1:14" x14ac:dyDescent="0.3">
      <c r="A536" s="1572"/>
      <c r="B536" s="1573"/>
      <c r="C536" s="1573"/>
      <c r="D536" s="1573"/>
      <c r="E536" s="1573"/>
      <c r="F536" s="1573"/>
      <c r="G536" s="1573"/>
      <c r="H536" s="1573"/>
      <c r="I536" s="1573"/>
      <c r="J536" s="1573"/>
      <c r="K536" s="1573"/>
      <c r="L536" s="1573"/>
      <c r="M536" s="1573"/>
      <c r="N536" s="1574"/>
    </row>
    <row r="537" spans="1:14" x14ac:dyDescent="0.3">
      <c r="A537" s="1572"/>
      <c r="B537" s="1573"/>
      <c r="C537" s="1573"/>
      <c r="D537" s="1573"/>
      <c r="E537" s="1573"/>
      <c r="F537" s="1573"/>
      <c r="G537" s="1573"/>
      <c r="H537" s="1573"/>
      <c r="I537" s="1573"/>
      <c r="J537" s="1573"/>
      <c r="K537" s="1573"/>
      <c r="L537" s="1573"/>
      <c r="M537" s="1573"/>
      <c r="N537" s="1574"/>
    </row>
    <row r="538" spans="1:14" x14ac:dyDescent="0.3">
      <c r="A538" s="1572"/>
      <c r="B538" s="1573"/>
      <c r="C538" s="1573"/>
      <c r="D538" s="1573"/>
      <c r="E538" s="1573"/>
      <c r="F538" s="1573"/>
      <c r="G538" s="1573"/>
      <c r="H538" s="1573"/>
      <c r="I538" s="1573"/>
      <c r="J538" s="1573"/>
      <c r="K538" s="1573"/>
      <c r="L538" s="1573"/>
      <c r="M538" s="1573"/>
      <c r="N538" s="1574"/>
    </row>
    <row r="539" spans="1:14" x14ac:dyDescent="0.3">
      <c r="A539" s="1572"/>
      <c r="B539" s="1573"/>
      <c r="C539" s="1573"/>
      <c r="D539" s="1573"/>
      <c r="E539" s="1573"/>
      <c r="F539" s="1573"/>
      <c r="G539" s="1573"/>
      <c r="H539" s="1573"/>
      <c r="I539" s="1573"/>
      <c r="J539" s="1573"/>
      <c r="K539" s="1573"/>
      <c r="L539" s="1573"/>
      <c r="M539" s="1573"/>
      <c r="N539" s="1574"/>
    </row>
    <row r="540" spans="1:14" x14ac:dyDescent="0.3">
      <c r="A540" s="1572"/>
      <c r="B540" s="1573"/>
      <c r="C540" s="1573"/>
      <c r="D540" s="1573"/>
      <c r="E540" s="1573"/>
      <c r="F540" s="1573"/>
      <c r="G540" s="1573"/>
      <c r="H540" s="1573"/>
      <c r="I540" s="1573"/>
      <c r="J540" s="1573"/>
      <c r="K540" s="1573"/>
      <c r="L540" s="1573"/>
      <c r="M540" s="1573"/>
      <c r="N540" s="1574"/>
    </row>
    <row r="541" spans="1:14" x14ac:dyDescent="0.3">
      <c r="A541" s="1572"/>
      <c r="B541" s="1573"/>
      <c r="C541" s="1573"/>
      <c r="D541" s="1573"/>
      <c r="E541" s="1573"/>
      <c r="F541" s="1573"/>
      <c r="G541" s="1573"/>
      <c r="H541" s="1573"/>
      <c r="I541" s="1573"/>
      <c r="J541" s="1573"/>
      <c r="K541" s="1573"/>
      <c r="L541" s="1573"/>
      <c r="M541" s="1573"/>
      <c r="N541" s="1574"/>
    </row>
    <row r="542" spans="1:14" ht="125.1" customHeight="1" thickBot="1" x14ac:dyDescent="0.35">
      <c r="A542" s="1575"/>
      <c r="B542" s="1576"/>
      <c r="C542" s="1576"/>
      <c r="D542" s="1576"/>
      <c r="E542" s="1576"/>
      <c r="F542" s="1576"/>
      <c r="G542" s="1576"/>
      <c r="H542" s="1576"/>
      <c r="I542" s="1576"/>
      <c r="J542" s="1576"/>
      <c r="K542" s="1576"/>
      <c r="L542" s="1576"/>
      <c r="M542" s="1576"/>
      <c r="N542" s="1577"/>
    </row>
    <row r="543" spans="1:14" ht="3.75" customHeight="1" thickTop="1" thickBot="1" x14ac:dyDescent="0.35">
      <c r="A543" s="1442"/>
      <c r="B543" s="1443"/>
      <c r="C543" s="1443"/>
      <c r="D543" s="1443"/>
      <c r="E543" s="1443"/>
      <c r="F543" s="1443"/>
      <c r="G543" s="1443"/>
      <c r="H543" s="1443"/>
      <c r="I543" s="1443"/>
      <c r="J543" s="1443"/>
      <c r="K543" s="1443"/>
      <c r="L543" s="1443"/>
      <c r="M543" s="1443"/>
      <c r="N543" s="1444"/>
    </row>
    <row r="544" spans="1:14" ht="3.75" customHeight="1" thickTop="1" thickBot="1" x14ac:dyDescent="0.35">
      <c r="A544" s="1442"/>
      <c r="B544" s="1443"/>
      <c r="C544" s="1443"/>
      <c r="D544" s="1443"/>
      <c r="E544" s="1443"/>
      <c r="F544" s="1443"/>
      <c r="G544" s="1443"/>
      <c r="H544" s="1443"/>
      <c r="I544" s="1443"/>
      <c r="J544" s="1443"/>
      <c r="K544" s="1443"/>
      <c r="L544" s="1443"/>
      <c r="M544" s="1443"/>
      <c r="N544" s="1444"/>
    </row>
    <row r="545" spans="1:14" ht="49.95" customHeight="1" thickTop="1" thickBot="1" x14ac:dyDescent="0.35">
      <c r="A545" s="698" t="s">
        <v>157</v>
      </c>
      <c r="B545" s="699"/>
      <c r="C545" s="699"/>
      <c r="D545" s="699"/>
      <c r="E545" s="699"/>
      <c r="F545" s="699"/>
      <c r="G545" s="699"/>
      <c r="H545" s="699"/>
      <c r="I545" s="699"/>
      <c r="J545" s="699"/>
      <c r="K545" s="699"/>
      <c r="L545" s="699"/>
      <c r="M545" s="699"/>
      <c r="N545" s="700"/>
    </row>
    <row r="546" spans="1:14" ht="46.95" customHeight="1" x14ac:dyDescent="0.3">
      <c r="A546" s="1648" t="s">
        <v>118</v>
      </c>
      <c r="B546" s="1649"/>
      <c r="C546" s="1664" t="s">
        <v>150</v>
      </c>
      <c r="D546" s="1664"/>
      <c r="E546" s="1664" t="s">
        <v>119</v>
      </c>
      <c r="F546" s="1664"/>
      <c r="G546" s="1665" t="s">
        <v>46</v>
      </c>
      <c r="H546" s="1666"/>
      <c r="I546" s="1649" t="s">
        <v>158</v>
      </c>
      <c r="J546" s="1649"/>
      <c r="K546" s="223" t="s">
        <v>159</v>
      </c>
      <c r="L546" s="223" t="s">
        <v>212</v>
      </c>
      <c r="M546" s="1667" t="s">
        <v>265</v>
      </c>
      <c r="N546" s="1668"/>
    </row>
    <row r="547" spans="1:14" ht="35.1" customHeight="1" thickBot="1" x14ac:dyDescent="0.35">
      <c r="A547" s="669"/>
      <c r="B547" s="670"/>
      <c r="C547" s="670"/>
      <c r="D547" s="670"/>
      <c r="E547" s="670"/>
      <c r="F547" s="670"/>
      <c r="G547" s="678"/>
      <c r="H547" s="680"/>
      <c r="I547" s="670"/>
      <c r="J547" s="670"/>
      <c r="K547" s="73"/>
      <c r="L547" s="253"/>
      <c r="M547" s="795"/>
      <c r="N547" s="796"/>
    </row>
    <row r="548" spans="1:14" ht="42.6" customHeight="1" x14ac:dyDescent="0.3">
      <c r="A548" s="1648" t="s">
        <v>162</v>
      </c>
      <c r="B548" s="1649"/>
      <c r="C548" s="1649" t="s">
        <v>160</v>
      </c>
      <c r="D548" s="1649"/>
      <c r="E548" s="1649" t="s">
        <v>48</v>
      </c>
      <c r="F548" s="1649"/>
      <c r="G548" s="1657" t="s">
        <v>129</v>
      </c>
      <c r="H548" s="1658"/>
      <c r="I548" s="1658"/>
      <c r="J548" s="1659"/>
      <c r="K548" s="92" t="s">
        <v>215</v>
      </c>
      <c r="L548" s="93" t="s">
        <v>214</v>
      </c>
      <c r="M548" s="1660" t="s">
        <v>161</v>
      </c>
      <c r="N548" s="1661"/>
    </row>
    <row r="549" spans="1:14" ht="35.1" customHeight="1" thickBot="1" x14ac:dyDescent="0.35">
      <c r="A549" s="669"/>
      <c r="B549" s="670"/>
      <c r="C549" s="670"/>
      <c r="D549" s="670"/>
      <c r="E549" s="670"/>
      <c r="F549" s="670"/>
      <c r="G549" s="678"/>
      <c r="H549" s="679"/>
      <c r="I549" s="679"/>
      <c r="J549" s="680"/>
      <c r="K549" s="90"/>
      <c r="L549" s="91"/>
      <c r="M549" s="1662"/>
      <c r="N549" s="1663"/>
    </row>
    <row r="550" spans="1:14" ht="35.1" customHeight="1" x14ac:dyDescent="0.3">
      <c r="A550" s="1415" t="s">
        <v>54</v>
      </c>
      <c r="B550" s="926"/>
      <c r="C550" s="926"/>
      <c r="D550" s="926"/>
      <c r="E550" s="926"/>
      <c r="F550" s="926"/>
      <c r="G550" s="1445"/>
      <c r="H550" s="1447" t="s">
        <v>56</v>
      </c>
      <c r="I550" s="1448"/>
      <c r="J550" s="1448"/>
      <c r="K550" s="1448"/>
      <c r="L550" s="1448"/>
      <c r="M550" s="1448"/>
      <c r="N550" s="1449"/>
    </row>
    <row r="551" spans="1:14" ht="36.6" customHeight="1" thickBot="1" x14ac:dyDescent="0.35">
      <c r="A551" s="1416"/>
      <c r="B551" s="929"/>
      <c r="C551" s="929"/>
      <c r="D551" s="929"/>
      <c r="E551" s="929"/>
      <c r="F551" s="929"/>
      <c r="G551" s="1446"/>
      <c r="H551" s="1450"/>
      <c r="I551" s="1451"/>
      <c r="J551" s="1451"/>
      <c r="K551" s="1451"/>
      <c r="L551" s="1451"/>
      <c r="M551" s="1451"/>
      <c r="N551" s="1452"/>
    </row>
    <row r="552" spans="1:14" ht="42.6" customHeight="1" thickBot="1" x14ac:dyDescent="0.35">
      <c r="A552" s="1648" t="s">
        <v>55</v>
      </c>
      <c r="B552" s="1649"/>
      <c r="C552" s="223" t="s">
        <v>163</v>
      </c>
      <c r="D552" s="1649" t="s">
        <v>164</v>
      </c>
      <c r="E552" s="1649"/>
      <c r="F552" s="1649"/>
      <c r="G552" s="1650"/>
      <c r="H552" s="1651"/>
      <c r="I552" s="1656" t="s">
        <v>193</v>
      </c>
      <c r="J552" s="1656"/>
      <c r="K552" s="223" t="s">
        <v>163</v>
      </c>
      <c r="L552" s="901" t="s">
        <v>164</v>
      </c>
      <c r="M552" s="1567"/>
      <c r="N552" s="1568"/>
    </row>
    <row r="553" spans="1:14" ht="40.950000000000003" customHeight="1" thickBot="1" x14ac:dyDescent="0.35">
      <c r="A553" s="669"/>
      <c r="B553" s="670"/>
      <c r="C553" s="253"/>
      <c r="D553" s="670"/>
      <c r="E553" s="670"/>
      <c r="F553" s="670"/>
      <c r="G553" s="1652"/>
      <c r="H553" s="1653"/>
      <c r="I553" s="670"/>
      <c r="J553" s="670"/>
      <c r="K553" s="253"/>
      <c r="L553" s="628"/>
      <c r="M553" s="629"/>
      <c r="N553" s="630"/>
    </row>
    <row r="554" spans="1:14" ht="37.950000000000003" customHeight="1" thickBot="1" x14ac:dyDescent="0.35">
      <c r="A554" s="1646"/>
      <c r="B554" s="1647"/>
      <c r="C554" s="305"/>
      <c r="D554" s="1647"/>
      <c r="E554" s="1647"/>
      <c r="F554" s="1647"/>
      <c r="G554" s="1654"/>
      <c r="H554" s="1655"/>
      <c r="I554" s="1647"/>
      <c r="J554" s="1647"/>
      <c r="K554" s="305"/>
      <c r="L554" s="1564"/>
      <c r="M554" s="1565"/>
      <c r="N554" s="1566"/>
    </row>
    <row r="555" spans="1:14" ht="42.6" customHeight="1" thickTop="1" thickBot="1" x14ac:dyDescent="0.35">
      <c r="A555" s="698" t="s">
        <v>165</v>
      </c>
      <c r="B555" s="699"/>
      <c r="C555" s="699"/>
      <c r="D555" s="699"/>
      <c r="E555" s="699"/>
      <c r="F555" s="699"/>
      <c r="G555" s="699"/>
      <c r="H555" s="699"/>
      <c r="I555" s="699"/>
      <c r="J555" s="699"/>
      <c r="K555" s="699"/>
      <c r="L555" s="699"/>
      <c r="M555" s="699"/>
      <c r="N555" s="700"/>
    </row>
    <row r="556" spans="1:14" ht="36" customHeight="1" thickBot="1" x14ac:dyDescent="0.35">
      <c r="A556" s="1640" t="s">
        <v>166</v>
      </c>
      <c r="B556" s="1641"/>
      <c r="C556" s="1641"/>
      <c r="D556" s="401" t="s">
        <v>120</v>
      </c>
      <c r="E556" s="629"/>
      <c r="F556" s="629"/>
      <c r="G556" s="282" t="s">
        <v>58</v>
      </c>
      <c r="H556" s="655"/>
      <c r="I556" s="656"/>
      <c r="J556" s="50" t="s">
        <v>167</v>
      </c>
      <c r="K556" s="629"/>
      <c r="L556" s="657"/>
      <c r="M556" s="1642"/>
      <c r="N556" s="1643"/>
    </row>
    <row r="557" spans="1:14" ht="40.950000000000003" customHeight="1" thickBot="1" x14ac:dyDescent="0.35">
      <c r="A557" s="1640" t="s">
        <v>168</v>
      </c>
      <c r="B557" s="1641"/>
      <c r="C557" s="1641"/>
      <c r="D557" s="401" t="s">
        <v>120</v>
      </c>
      <c r="E557" s="629"/>
      <c r="F557" s="629"/>
      <c r="G557" s="282" t="s">
        <v>58</v>
      </c>
      <c r="H557" s="655"/>
      <c r="I557" s="656"/>
      <c r="J557" s="50" t="s">
        <v>167</v>
      </c>
      <c r="K557" s="629"/>
      <c r="L557" s="657"/>
      <c r="M557" s="1644"/>
      <c r="N557" s="1645"/>
    </row>
    <row r="558" spans="1:14" ht="39" customHeight="1" thickBot="1" x14ac:dyDescent="0.35">
      <c r="A558" s="1640" t="s">
        <v>169</v>
      </c>
      <c r="B558" s="1641"/>
      <c r="C558" s="1641"/>
      <c r="D558" s="401" t="s">
        <v>120</v>
      </c>
      <c r="E558" s="629"/>
      <c r="F558" s="629"/>
      <c r="G558" s="282" t="s">
        <v>58</v>
      </c>
      <c r="H558" s="655"/>
      <c r="I558" s="656"/>
      <c r="J558" s="50" t="s">
        <v>167</v>
      </c>
      <c r="K558" s="629"/>
      <c r="L558" s="657"/>
      <c r="M558" s="1644"/>
      <c r="N558" s="1645"/>
    </row>
    <row r="559" spans="1:14" ht="42.6" customHeight="1" thickBot="1" x14ac:dyDescent="0.35">
      <c r="A559" s="1640" t="s">
        <v>170</v>
      </c>
      <c r="B559" s="1641"/>
      <c r="C559" s="1641"/>
      <c r="D559" s="401" t="s">
        <v>120</v>
      </c>
      <c r="E559" s="629"/>
      <c r="F559" s="629"/>
      <c r="G559" s="282" t="s">
        <v>58</v>
      </c>
      <c r="H559" s="655"/>
      <c r="I559" s="656"/>
      <c r="J559" s="50" t="s">
        <v>167</v>
      </c>
      <c r="K559" s="629"/>
      <c r="L559" s="657"/>
      <c r="M559" s="1644"/>
      <c r="N559" s="1645"/>
    </row>
    <row r="560" spans="1:14" ht="39" customHeight="1" thickBot="1" x14ac:dyDescent="0.35">
      <c r="A560" s="681" t="s">
        <v>340</v>
      </c>
      <c r="B560" s="682"/>
      <c r="C560" s="682"/>
      <c r="D560" s="682"/>
      <c r="E560" s="682"/>
      <c r="F560" s="682"/>
      <c r="G560" s="682"/>
      <c r="H560" s="682"/>
      <c r="I560" s="682"/>
      <c r="J560" s="682"/>
      <c r="K560" s="682"/>
      <c r="L560" s="682"/>
      <c r="M560" s="682"/>
      <c r="N560" s="683"/>
    </row>
    <row r="561" spans="1:14" ht="35.1" customHeight="1" x14ac:dyDescent="0.3">
      <c r="A561" s="1569"/>
      <c r="B561" s="1570"/>
      <c r="C561" s="1570"/>
      <c r="D561" s="1570"/>
      <c r="E561" s="1570"/>
      <c r="F561" s="1570"/>
      <c r="G561" s="1570"/>
      <c r="H561" s="1570"/>
      <c r="I561" s="1570"/>
      <c r="J561" s="1570"/>
      <c r="K561" s="1570"/>
      <c r="L561" s="1570"/>
      <c r="M561" s="1570"/>
      <c r="N561" s="1571"/>
    </row>
    <row r="562" spans="1:14" ht="35.1" customHeight="1" x14ac:dyDescent="0.3">
      <c r="A562" s="1572"/>
      <c r="B562" s="1573"/>
      <c r="C562" s="1573"/>
      <c r="D562" s="1573"/>
      <c r="E562" s="1573"/>
      <c r="F562" s="1573"/>
      <c r="G562" s="1573"/>
      <c r="H562" s="1573"/>
      <c r="I562" s="1573"/>
      <c r="J562" s="1573"/>
      <c r="K562" s="1573"/>
      <c r="L562" s="1573"/>
      <c r="M562" s="1573"/>
      <c r="N562" s="1574"/>
    </row>
    <row r="563" spans="1:14" ht="35.1" customHeight="1" x14ac:dyDescent="0.3">
      <c r="A563" s="1572"/>
      <c r="B563" s="1573"/>
      <c r="C563" s="1573"/>
      <c r="D563" s="1573"/>
      <c r="E563" s="1573"/>
      <c r="F563" s="1573"/>
      <c r="G563" s="1573"/>
      <c r="H563" s="1573"/>
      <c r="I563" s="1573"/>
      <c r="J563" s="1573"/>
      <c r="K563" s="1573"/>
      <c r="L563" s="1573"/>
      <c r="M563" s="1573"/>
      <c r="N563" s="1574"/>
    </row>
    <row r="564" spans="1:14" ht="35.1" customHeight="1" x14ac:dyDescent="0.3">
      <c r="A564" s="1572"/>
      <c r="B564" s="1573"/>
      <c r="C564" s="1573"/>
      <c r="D564" s="1573"/>
      <c r="E564" s="1573"/>
      <c r="F564" s="1573"/>
      <c r="G564" s="1573"/>
      <c r="H564" s="1573"/>
      <c r="I564" s="1573"/>
      <c r="J564" s="1573"/>
      <c r="K564" s="1573"/>
      <c r="L564" s="1573"/>
      <c r="M564" s="1573"/>
      <c r="N564" s="1574"/>
    </row>
    <row r="565" spans="1:14" ht="35.1" customHeight="1" x14ac:dyDescent="0.3">
      <c r="A565" s="1572"/>
      <c r="B565" s="1573"/>
      <c r="C565" s="1573"/>
      <c r="D565" s="1573"/>
      <c r="E565" s="1573"/>
      <c r="F565" s="1573"/>
      <c r="G565" s="1573"/>
      <c r="H565" s="1573"/>
      <c r="I565" s="1573"/>
      <c r="J565" s="1573"/>
      <c r="K565" s="1573"/>
      <c r="L565" s="1573"/>
      <c r="M565" s="1573"/>
      <c r="N565" s="1574"/>
    </row>
    <row r="566" spans="1:14" ht="35.1" customHeight="1" x14ac:dyDescent="0.3">
      <c r="A566" s="1572"/>
      <c r="B566" s="1573"/>
      <c r="C566" s="1573"/>
      <c r="D566" s="1573"/>
      <c r="E566" s="1573"/>
      <c r="F566" s="1573"/>
      <c r="G566" s="1573"/>
      <c r="H566" s="1573"/>
      <c r="I566" s="1573"/>
      <c r="J566" s="1573"/>
      <c r="K566" s="1573"/>
      <c r="L566" s="1573"/>
      <c r="M566" s="1573"/>
      <c r="N566" s="1574"/>
    </row>
    <row r="567" spans="1:14" ht="35.1" customHeight="1" x14ac:dyDescent="0.3">
      <c r="A567" s="1572"/>
      <c r="B567" s="1573"/>
      <c r="C567" s="1573"/>
      <c r="D567" s="1573"/>
      <c r="E567" s="1573"/>
      <c r="F567" s="1573"/>
      <c r="G567" s="1573"/>
      <c r="H567" s="1573"/>
      <c r="I567" s="1573"/>
      <c r="J567" s="1573"/>
      <c r="K567" s="1573"/>
      <c r="L567" s="1573"/>
      <c r="M567" s="1573"/>
      <c r="N567" s="1574"/>
    </row>
    <row r="568" spans="1:14" ht="125.1" customHeight="1" thickBot="1" x14ac:dyDescent="0.35">
      <c r="A568" s="1575"/>
      <c r="B568" s="1576"/>
      <c r="C568" s="1576"/>
      <c r="D568" s="1576"/>
      <c r="E568" s="1576"/>
      <c r="F568" s="1576"/>
      <c r="G568" s="1576"/>
      <c r="H568" s="1576"/>
      <c r="I568" s="1576"/>
      <c r="J568" s="1576"/>
      <c r="K568" s="1576"/>
      <c r="L568" s="1576"/>
      <c r="M568" s="1576"/>
      <c r="N568" s="1577"/>
    </row>
    <row r="569" spans="1:14" ht="3.75" customHeight="1" thickTop="1" thickBot="1" x14ac:dyDescent="0.35">
      <c r="A569" s="1442"/>
      <c r="B569" s="1443"/>
      <c r="C569" s="1443"/>
      <c r="D569" s="1443"/>
      <c r="E569" s="1443"/>
      <c r="F569" s="1443"/>
      <c r="G569" s="1443"/>
      <c r="H569" s="1443"/>
      <c r="I569" s="1443"/>
      <c r="J569" s="1443"/>
      <c r="K569" s="1443"/>
      <c r="L569" s="1443"/>
      <c r="M569" s="1443"/>
      <c r="N569" s="1444"/>
    </row>
    <row r="570" spans="1:14" ht="3.75" customHeight="1" thickTop="1" thickBot="1" x14ac:dyDescent="0.35">
      <c r="A570" s="1442"/>
      <c r="B570" s="1443"/>
      <c r="C570" s="1443"/>
      <c r="D570" s="1443"/>
      <c r="E570" s="1443"/>
      <c r="F570" s="1443"/>
      <c r="G570" s="1443"/>
      <c r="H570" s="1443"/>
      <c r="I570" s="1443"/>
      <c r="J570" s="1443"/>
      <c r="K570" s="1443"/>
      <c r="L570" s="1443"/>
      <c r="M570" s="1443"/>
      <c r="N570" s="1444"/>
    </row>
    <row r="571" spans="1:14" ht="35.1" customHeight="1" thickTop="1" thickBot="1" x14ac:dyDescent="0.35">
      <c r="A571" s="634" t="s">
        <v>171</v>
      </c>
      <c r="B571" s="635"/>
      <c r="C571" s="635"/>
      <c r="D571" s="635"/>
      <c r="E571" s="635"/>
      <c r="F571" s="635"/>
      <c r="G571" s="635"/>
      <c r="H571" s="635"/>
      <c r="I571" s="635"/>
      <c r="J571" s="635"/>
      <c r="K571" s="635"/>
      <c r="L571" s="635"/>
      <c r="M571" s="635"/>
      <c r="N571" s="636"/>
    </row>
    <row r="572" spans="1:14" ht="35.1" customHeight="1" thickBot="1" x14ac:dyDescent="0.35">
      <c r="A572" s="255" t="s">
        <v>48</v>
      </c>
      <c r="B572" s="254"/>
      <c r="C572" s="256" t="s">
        <v>48</v>
      </c>
      <c r="D572" s="254"/>
      <c r="E572" s="256" t="s">
        <v>48</v>
      </c>
      <c r="F572" s="254"/>
      <c r="G572" s="256" t="s">
        <v>48</v>
      </c>
      <c r="H572" s="254"/>
      <c r="I572" s="1635"/>
      <c r="J572" s="256" t="s">
        <v>48</v>
      </c>
      <c r="K572" s="254"/>
      <c r="L572" s="256" t="s">
        <v>48</v>
      </c>
      <c r="M572" s="254"/>
      <c r="N572" s="1637"/>
    </row>
    <row r="573" spans="1:14" ht="35.1" customHeight="1" thickBot="1" x14ac:dyDescent="0.35">
      <c r="A573" s="255" t="s">
        <v>172</v>
      </c>
      <c r="B573" s="254"/>
      <c r="C573" s="256" t="s">
        <v>172</v>
      </c>
      <c r="D573" s="254"/>
      <c r="E573" s="97" t="s">
        <v>172</v>
      </c>
      <c r="F573" s="254"/>
      <c r="G573" s="97" t="s">
        <v>172</v>
      </c>
      <c r="H573" s="254"/>
      <c r="I573" s="1636"/>
      <c r="J573" s="256" t="s">
        <v>173</v>
      </c>
      <c r="K573" s="254"/>
      <c r="L573" s="256" t="s">
        <v>173</v>
      </c>
      <c r="M573" s="254"/>
      <c r="N573" s="1638"/>
    </row>
    <row r="574" spans="1:14" ht="35.1" customHeight="1" thickBot="1" x14ac:dyDescent="0.35">
      <c r="A574" s="255" t="s">
        <v>107</v>
      </c>
      <c r="B574" s="254"/>
      <c r="C574" s="256" t="s">
        <v>107</v>
      </c>
      <c r="D574" s="254"/>
      <c r="E574" s="256" t="s">
        <v>107</v>
      </c>
      <c r="F574" s="254"/>
      <c r="G574" s="256" t="s">
        <v>107</v>
      </c>
      <c r="H574" s="254"/>
      <c r="I574" s="1636"/>
      <c r="J574" s="256" t="s">
        <v>107</v>
      </c>
      <c r="K574" s="254"/>
      <c r="L574" s="256" t="s">
        <v>107</v>
      </c>
      <c r="M574" s="254"/>
      <c r="N574" s="1639"/>
    </row>
    <row r="575" spans="1:14" ht="21" customHeight="1" x14ac:dyDescent="0.3">
      <c r="A575" s="948" t="s">
        <v>391</v>
      </c>
      <c r="B575" s="949"/>
      <c r="C575" s="949"/>
      <c r="D575" s="949"/>
      <c r="E575" s="949"/>
      <c r="F575" s="949"/>
      <c r="G575" s="949"/>
      <c r="H575" s="949"/>
      <c r="I575" s="949"/>
      <c r="J575" s="949"/>
      <c r="K575" s="949"/>
      <c r="L575" s="949"/>
      <c r="M575" s="949"/>
      <c r="N575" s="1453"/>
    </row>
    <row r="576" spans="1:14" ht="35.1" customHeight="1" thickBot="1" x14ac:dyDescent="0.35">
      <c r="A576" s="871"/>
      <c r="B576" s="872"/>
      <c r="C576" s="872"/>
      <c r="D576" s="872"/>
      <c r="E576" s="872"/>
      <c r="F576" s="872"/>
      <c r="G576" s="872"/>
      <c r="H576" s="872"/>
      <c r="I576" s="872"/>
      <c r="J576" s="872"/>
      <c r="K576" s="872"/>
      <c r="L576" s="872"/>
      <c r="M576" s="872"/>
      <c r="N576" s="1454"/>
    </row>
    <row r="577" spans="1:14" ht="35.1" customHeight="1" thickBot="1" x14ac:dyDescent="0.35">
      <c r="A577" s="255" t="s">
        <v>246</v>
      </c>
      <c r="B577" s="628"/>
      <c r="C577" s="657"/>
      <c r="D577" s="902" t="s">
        <v>53</v>
      </c>
      <c r="E577" s="1343"/>
      <c r="F577" s="1343" t="s">
        <v>803</v>
      </c>
      <c r="G577" s="901"/>
      <c r="H577" s="256" t="s">
        <v>247</v>
      </c>
      <c r="I577" s="628"/>
      <c r="J577" s="657"/>
      <c r="K577" s="902" t="s">
        <v>53</v>
      </c>
      <c r="L577" s="1343"/>
      <c r="M577" s="1343" t="s">
        <v>803</v>
      </c>
      <c r="N577" s="1356"/>
    </row>
    <row r="578" spans="1:14" ht="35.1" customHeight="1" thickBot="1" x14ac:dyDescent="0.35">
      <c r="A578" s="306" t="s">
        <v>174</v>
      </c>
      <c r="B578" s="786"/>
      <c r="C578" s="787"/>
      <c r="D578" s="788"/>
      <c r="E578" s="788"/>
      <c r="F578" s="788"/>
      <c r="G578" s="788"/>
      <c r="H578" s="306" t="s">
        <v>174</v>
      </c>
      <c r="I578" s="786"/>
      <c r="J578" s="787"/>
      <c r="K578" s="788"/>
      <c r="L578" s="788"/>
      <c r="M578" s="788"/>
      <c r="N578" s="728"/>
    </row>
    <row r="579" spans="1:14" ht="35.1" customHeight="1" thickBot="1" x14ac:dyDescent="0.35">
      <c r="A579" s="306" t="s">
        <v>175</v>
      </c>
      <c r="B579" s="628"/>
      <c r="C579" s="657"/>
      <c r="D579" s="789"/>
      <c r="E579" s="789"/>
      <c r="F579" s="789"/>
      <c r="G579" s="789"/>
      <c r="H579" s="97" t="s">
        <v>175</v>
      </c>
      <c r="I579" s="628"/>
      <c r="J579" s="657"/>
      <c r="K579" s="789"/>
      <c r="L579" s="789"/>
      <c r="M579" s="789"/>
      <c r="N579" s="751"/>
    </row>
    <row r="580" spans="1:14" ht="35.1" customHeight="1" thickBot="1" x14ac:dyDescent="0.35">
      <c r="A580" s="255" t="s">
        <v>392</v>
      </c>
      <c r="B580" s="283"/>
      <c r="C580" s="307" t="s">
        <v>176</v>
      </c>
      <c r="D580" s="628"/>
      <c r="E580" s="629"/>
      <c r="F580" s="629"/>
      <c r="G580" s="657"/>
      <c r="H580" s="255" t="s">
        <v>392</v>
      </c>
      <c r="I580" s="283"/>
      <c r="J580" s="307" t="s">
        <v>176</v>
      </c>
      <c r="K580" s="628"/>
      <c r="L580" s="629"/>
      <c r="M580" s="629"/>
      <c r="N580" s="630"/>
    </row>
    <row r="581" spans="1:14" ht="35.1" customHeight="1" thickBot="1" x14ac:dyDescent="0.35">
      <c r="A581" s="1632"/>
      <c r="B581" s="1633"/>
      <c r="C581" s="1633"/>
      <c r="D581" s="1633"/>
      <c r="E581" s="1633"/>
      <c r="F581" s="1633"/>
      <c r="G581" s="1633"/>
      <c r="H581" s="1633"/>
      <c r="I581" s="1633"/>
      <c r="J581" s="1633"/>
      <c r="K581" s="1633"/>
      <c r="L581" s="1633"/>
      <c r="M581" s="1633"/>
      <c r="N581" s="1634"/>
    </row>
    <row r="582" spans="1:14" ht="35.1" customHeight="1" thickBot="1" x14ac:dyDescent="0.35">
      <c r="A582" s="255" t="s">
        <v>248</v>
      </c>
      <c r="B582" s="628"/>
      <c r="C582" s="657"/>
      <c r="D582" s="902" t="s">
        <v>53</v>
      </c>
      <c r="E582" s="1343"/>
      <c r="F582" s="1343" t="s">
        <v>803</v>
      </c>
      <c r="G582" s="901"/>
      <c r="H582" s="256" t="s">
        <v>249</v>
      </c>
      <c r="I582" s="628"/>
      <c r="J582" s="657"/>
      <c r="K582" s="902" t="s">
        <v>53</v>
      </c>
      <c r="L582" s="1343"/>
      <c r="M582" s="1343" t="s">
        <v>812</v>
      </c>
      <c r="N582" s="1356"/>
    </row>
    <row r="583" spans="1:14" ht="35.1" customHeight="1" thickBot="1" x14ac:dyDescent="0.35">
      <c r="A583" s="306" t="s">
        <v>174</v>
      </c>
      <c r="B583" s="786"/>
      <c r="C583" s="787"/>
      <c r="D583" s="788"/>
      <c r="E583" s="788"/>
      <c r="F583" s="788"/>
      <c r="G583" s="788"/>
      <c r="H583" s="306" t="s">
        <v>174</v>
      </c>
      <c r="I583" s="786"/>
      <c r="J583" s="787"/>
      <c r="K583" s="788"/>
      <c r="L583" s="788"/>
      <c r="M583" s="788"/>
      <c r="N583" s="728"/>
    </row>
    <row r="584" spans="1:14" ht="35.1" customHeight="1" thickBot="1" x14ac:dyDescent="0.35">
      <c r="A584" s="306" t="s">
        <v>175</v>
      </c>
      <c r="B584" s="628"/>
      <c r="C584" s="657"/>
      <c r="D584" s="789"/>
      <c r="E584" s="789"/>
      <c r="F584" s="789"/>
      <c r="G584" s="789"/>
      <c r="H584" s="97" t="s">
        <v>175</v>
      </c>
      <c r="I584" s="628"/>
      <c r="J584" s="657"/>
      <c r="K584" s="789"/>
      <c r="L584" s="789"/>
      <c r="M584" s="789"/>
      <c r="N584" s="751"/>
    </row>
    <row r="585" spans="1:14" ht="35.1" customHeight="1" thickBot="1" x14ac:dyDescent="0.35">
      <c r="A585" s="255" t="s">
        <v>392</v>
      </c>
      <c r="B585" s="283"/>
      <c r="C585" s="256" t="s">
        <v>176</v>
      </c>
      <c r="D585" s="628"/>
      <c r="E585" s="629"/>
      <c r="F585" s="629"/>
      <c r="G585" s="657"/>
      <c r="H585" s="255" t="s">
        <v>392</v>
      </c>
      <c r="I585" s="283"/>
      <c r="J585" s="256" t="s">
        <v>176</v>
      </c>
      <c r="K585" s="628"/>
      <c r="L585" s="629"/>
      <c r="M585" s="629"/>
      <c r="N585" s="630"/>
    </row>
    <row r="586" spans="1:14" ht="35.1" customHeight="1" thickBot="1" x14ac:dyDescent="0.35">
      <c r="A586" s="695" t="s">
        <v>821</v>
      </c>
      <c r="B586" s="696"/>
      <c r="C586" s="696"/>
      <c r="D586" s="696"/>
      <c r="E586" s="696"/>
      <c r="F586" s="696"/>
      <c r="G586" s="696"/>
      <c r="H586" s="696"/>
      <c r="I586" s="696"/>
      <c r="J586" s="873"/>
      <c r="K586" s="1628" t="s">
        <v>182</v>
      </c>
      <c r="L586" s="696"/>
      <c r="M586" s="696"/>
      <c r="N586" s="697"/>
    </row>
    <row r="587" spans="1:14" ht="35.1" customHeight="1" thickBot="1" x14ac:dyDescent="0.35">
      <c r="A587" s="1357" t="s">
        <v>177</v>
      </c>
      <c r="B587" s="1343"/>
      <c r="C587" s="1343" t="s">
        <v>97</v>
      </c>
      <c r="D587" s="1343"/>
      <c r="E587" s="901" t="s">
        <v>178</v>
      </c>
      <c r="F587" s="1567"/>
      <c r="G587" s="1567"/>
      <c r="H587" s="1567"/>
      <c r="I587" s="1567"/>
      <c r="J587" s="902"/>
      <c r="K587" s="901" t="s">
        <v>393</v>
      </c>
      <c r="L587" s="902"/>
      <c r="M587" s="254"/>
      <c r="N587" s="1629"/>
    </row>
    <row r="588" spans="1:14" ht="35.1" customHeight="1" thickBot="1" x14ac:dyDescent="0.35">
      <c r="A588" s="705"/>
      <c r="B588" s="706"/>
      <c r="C588" s="706"/>
      <c r="D588" s="706"/>
      <c r="E588" s="256" t="s">
        <v>230</v>
      </c>
      <c r="F588" s="256" t="s">
        <v>179</v>
      </c>
      <c r="G588" s="256" t="s">
        <v>180</v>
      </c>
      <c r="H588" s="256" t="s">
        <v>181</v>
      </c>
      <c r="I588" s="256" t="s">
        <v>59</v>
      </c>
      <c r="J588" s="264" t="s">
        <v>183</v>
      </c>
      <c r="K588" s="901" t="s">
        <v>394</v>
      </c>
      <c r="L588" s="902"/>
      <c r="M588" s="254"/>
      <c r="N588" s="1630"/>
    </row>
    <row r="589" spans="1:14" ht="35.1" customHeight="1" thickBot="1" x14ac:dyDescent="0.35">
      <c r="A589" s="1611"/>
      <c r="B589" s="1612"/>
      <c r="C589" s="1612"/>
      <c r="D589" s="1613"/>
      <c r="E589" s="308"/>
      <c r="F589" s="286"/>
      <c r="G589" s="286"/>
      <c r="H589" s="286"/>
      <c r="I589" s="286"/>
      <c r="J589" s="286"/>
      <c r="K589" s="1614" t="s">
        <v>106</v>
      </c>
      <c r="L589" s="1615"/>
      <c r="M589" s="286"/>
      <c r="N589" s="1631"/>
    </row>
    <row r="590" spans="1:14" ht="35.1" customHeight="1" thickTop="1" thickBot="1" x14ac:dyDescent="0.35">
      <c r="A590" s="1616" t="s">
        <v>185</v>
      </c>
      <c r="B590" s="1617"/>
      <c r="C590" s="1617"/>
      <c r="D590" s="1617"/>
      <c r="E590" s="1617"/>
      <c r="F590" s="1617"/>
      <c r="G590" s="1617"/>
      <c r="H590" s="1617"/>
      <c r="I590" s="1617"/>
      <c r="J590" s="1617"/>
      <c r="K590" s="1617"/>
      <c r="L590" s="1617"/>
      <c r="M590" s="1617"/>
      <c r="N590" s="1618"/>
    </row>
    <row r="591" spans="1:14" ht="35.1" customHeight="1" thickBot="1" x14ac:dyDescent="0.35">
      <c r="A591" s="1599" t="s">
        <v>189</v>
      </c>
      <c r="B591" s="902"/>
      <c r="C591" s="1600"/>
      <c r="D591" s="1601"/>
      <c r="E591" s="1601"/>
      <c r="F591" s="1601"/>
      <c r="G591" s="1601"/>
      <c r="H591" s="1602"/>
      <c r="I591" s="901" t="s">
        <v>184</v>
      </c>
      <c r="J591" s="902"/>
      <c r="K591" s="1606"/>
      <c r="L591" s="1606"/>
      <c r="M591" s="1619"/>
      <c r="N591" s="1620"/>
    </row>
    <row r="592" spans="1:14" ht="35.1" customHeight="1" thickBot="1" x14ac:dyDescent="0.35">
      <c r="A592" s="1599"/>
      <c r="B592" s="902"/>
      <c r="C592" s="1603"/>
      <c r="D592" s="1604"/>
      <c r="E592" s="1604"/>
      <c r="F592" s="1604"/>
      <c r="G592" s="1604"/>
      <c r="H592" s="1605"/>
      <c r="I592" s="901"/>
      <c r="J592" s="902"/>
      <c r="K592" s="1607"/>
      <c r="L592" s="1607"/>
      <c r="M592" s="1619"/>
      <c r="N592" s="1620"/>
    </row>
    <row r="593" spans="1:14" ht="35.1" customHeight="1" thickBot="1" x14ac:dyDescent="0.35">
      <c r="A593" s="1599" t="s">
        <v>189</v>
      </c>
      <c r="B593" s="902"/>
      <c r="C593" s="1600"/>
      <c r="D593" s="1601"/>
      <c r="E593" s="1601"/>
      <c r="F593" s="1601"/>
      <c r="G593" s="1601"/>
      <c r="H593" s="1602"/>
      <c r="I593" s="901" t="s">
        <v>184</v>
      </c>
      <c r="J593" s="902"/>
      <c r="K593" s="1606"/>
      <c r="L593" s="1606"/>
      <c r="M593" s="1619"/>
      <c r="N593" s="1620"/>
    </row>
    <row r="594" spans="1:14" ht="35.1" customHeight="1" thickBot="1" x14ac:dyDescent="0.35">
      <c r="A594" s="1599"/>
      <c r="B594" s="902"/>
      <c r="C594" s="1603"/>
      <c r="D594" s="1604"/>
      <c r="E594" s="1604"/>
      <c r="F594" s="1604"/>
      <c r="G594" s="1604"/>
      <c r="H594" s="1605"/>
      <c r="I594" s="901"/>
      <c r="J594" s="902"/>
      <c r="K594" s="1607"/>
      <c r="L594" s="1607"/>
      <c r="M594" s="1619"/>
      <c r="N594" s="1620"/>
    </row>
    <row r="595" spans="1:14" ht="35.1" customHeight="1" thickBot="1" x14ac:dyDescent="0.35">
      <c r="A595" s="1599" t="s">
        <v>189</v>
      </c>
      <c r="B595" s="902"/>
      <c r="C595" s="1600"/>
      <c r="D595" s="1601"/>
      <c r="E595" s="1601"/>
      <c r="F595" s="1601"/>
      <c r="G595" s="1601"/>
      <c r="H595" s="1602"/>
      <c r="I595" s="901" t="s">
        <v>184</v>
      </c>
      <c r="J595" s="902"/>
      <c r="K595" s="1606"/>
      <c r="L595" s="1606"/>
      <c r="M595" s="1619"/>
      <c r="N595" s="1620"/>
    </row>
    <row r="596" spans="1:14" ht="35.1" customHeight="1" thickBot="1" x14ac:dyDescent="0.35">
      <c r="A596" s="1599"/>
      <c r="B596" s="902"/>
      <c r="C596" s="1603"/>
      <c r="D596" s="1604"/>
      <c r="E596" s="1604"/>
      <c r="F596" s="1604"/>
      <c r="G596" s="1604"/>
      <c r="H596" s="1605"/>
      <c r="I596" s="901"/>
      <c r="J596" s="902"/>
      <c r="K596" s="1607"/>
      <c r="L596" s="1607"/>
      <c r="M596" s="1619"/>
      <c r="N596" s="1620"/>
    </row>
    <row r="597" spans="1:14" ht="35.1" customHeight="1" thickBot="1" x14ac:dyDescent="0.35">
      <c r="A597" s="1599" t="s">
        <v>189</v>
      </c>
      <c r="B597" s="902"/>
      <c r="C597" s="1600"/>
      <c r="D597" s="1601"/>
      <c r="E597" s="1601"/>
      <c r="F597" s="1601"/>
      <c r="G597" s="1601"/>
      <c r="H597" s="1602"/>
      <c r="I597" s="901" t="s">
        <v>184</v>
      </c>
      <c r="J597" s="902"/>
      <c r="K597" s="1606"/>
      <c r="L597" s="1606"/>
      <c r="M597" s="1619"/>
      <c r="N597" s="1620"/>
    </row>
    <row r="598" spans="1:14" ht="35.1" customHeight="1" thickBot="1" x14ac:dyDescent="0.35">
      <c r="A598" s="1599"/>
      <c r="B598" s="902"/>
      <c r="C598" s="1603"/>
      <c r="D598" s="1604"/>
      <c r="E598" s="1604"/>
      <c r="F598" s="1604"/>
      <c r="G598" s="1604"/>
      <c r="H598" s="1605"/>
      <c r="I598" s="901"/>
      <c r="J598" s="902"/>
      <c r="K598" s="1607"/>
      <c r="L598" s="1607"/>
      <c r="M598" s="1619"/>
      <c r="N598" s="1620"/>
    </row>
    <row r="599" spans="1:14" ht="35.1" customHeight="1" thickBot="1" x14ac:dyDescent="0.35">
      <c r="A599" s="1599" t="s">
        <v>189</v>
      </c>
      <c r="B599" s="902"/>
      <c r="C599" s="1600"/>
      <c r="D599" s="1601"/>
      <c r="E599" s="1601"/>
      <c r="F599" s="1601"/>
      <c r="G599" s="1601"/>
      <c r="H599" s="1602"/>
      <c r="I599" s="901" t="s">
        <v>184</v>
      </c>
      <c r="J599" s="902"/>
      <c r="K599" s="1606"/>
      <c r="L599" s="1606"/>
      <c r="M599" s="1619"/>
      <c r="N599" s="1620"/>
    </row>
    <row r="600" spans="1:14" ht="35.1" customHeight="1" thickBot="1" x14ac:dyDescent="0.35">
      <c r="A600" s="1623"/>
      <c r="B600" s="1615"/>
      <c r="C600" s="1624"/>
      <c r="D600" s="1625"/>
      <c r="E600" s="1625"/>
      <c r="F600" s="1625"/>
      <c r="G600" s="1625"/>
      <c r="H600" s="1626"/>
      <c r="I600" s="1614"/>
      <c r="J600" s="1615"/>
      <c r="K600" s="1627"/>
      <c r="L600" s="1627"/>
      <c r="M600" s="1621"/>
      <c r="N600" s="1622"/>
    </row>
    <row r="601" spans="1:14" ht="3.75" customHeight="1" thickTop="1" thickBot="1" x14ac:dyDescent="0.35">
      <c r="A601" s="1442"/>
      <c r="B601" s="1443"/>
      <c r="C601" s="1443"/>
      <c r="D601" s="1443"/>
      <c r="E601" s="1443"/>
      <c r="F601" s="1443"/>
      <c r="G601" s="1443"/>
      <c r="H601" s="1443"/>
      <c r="I601" s="1443"/>
      <c r="J601" s="1443"/>
      <c r="K601" s="1443"/>
      <c r="L601" s="1443"/>
      <c r="M601" s="1443"/>
      <c r="N601" s="1444"/>
    </row>
    <row r="602" spans="1:14" ht="3.75" customHeight="1" thickTop="1" thickBot="1" x14ac:dyDescent="0.35">
      <c r="A602" s="1442"/>
      <c r="B602" s="1443"/>
      <c r="C602" s="1443"/>
      <c r="D602" s="1443"/>
      <c r="E602" s="1443"/>
      <c r="F602" s="1443"/>
      <c r="G602" s="1443"/>
      <c r="H602" s="1443"/>
      <c r="I602" s="1443"/>
      <c r="J602" s="1443"/>
      <c r="K602" s="1443"/>
      <c r="L602" s="1443"/>
      <c r="M602" s="1443"/>
      <c r="N602" s="1444"/>
    </row>
    <row r="603" spans="1:14" ht="35.1" customHeight="1" thickTop="1" thickBot="1" x14ac:dyDescent="0.35">
      <c r="A603" s="634" t="s">
        <v>257</v>
      </c>
      <c r="B603" s="635"/>
      <c r="C603" s="635"/>
      <c r="D603" s="635"/>
      <c r="E603" s="635"/>
      <c r="F603" s="635"/>
      <c r="G603" s="635"/>
      <c r="H603" s="635"/>
      <c r="I603" s="635"/>
      <c r="J603" s="635"/>
      <c r="K603" s="635"/>
      <c r="L603" s="635"/>
      <c r="M603" s="635"/>
      <c r="N603" s="636"/>
    </row>
    <row r="604" spans="1:14" ht="35.1" customHeight="1" x14ac:dyDescent="0.3">
      <c r="A604" s="1572"/>
      <c r="B604" s="1573"/>
      <c r="C604" s="1573"/>
      <c r="D604" s="1573"/>
      <c r="E604" s="1573"/>
      <c r="F604" s="1573"/>
      <c r="G604" s="1573"/>
      <c r="H604" s="1573"/>
      <c r="I604" s="1573"/>
      <c r="J604" s="1573"/>
      <c r="K604" s="1573"/>
      <c r="L604" s="1573"/>
      <c r="M604" s="1573"/>
      <c r="N604" s="1574"/>
    </row>
    <row r="605" spans="1:14" ht="35.1" customHeight="1" x14ac:dyDescent="0.3">
      <c r="A605" s="1572"/>
      <c r="B605" s="1573"/>
      <c r="C605" s="1573"/>
      <c r="D605" s="1573"/>
      <c r="E605" s="1573"/>
      <c r="F605" s="1573"/>
      <c r="G605" s="1573"/>
      <c r="H605" s="1573"/>
      <c r="I605" s="1573"/>
      <c r="J605" s="1573"/>
      <c r="K605" s="1573"/>
      <c r="L605" s="1573"/>
      <c r="M605" s="1573"/>
      <c r="N605" s="1574"/>
    </row>
    <row r="606" spans="1:14" ht="35.1" customHeight="1" x14ac:dyDescent="0.3">
      <c r="A606" s="1572"/>
      <c r="B606" s="1573"/>
      <c r="C606" s="1573"/>
      <c r="D606" s="1573"/>
      <c r="E606" s="1573"/>
      <c r="F606" s="1573"/>
      <c r="G606" s="1573"/>
      <c r="H606" s="1573"/>
      <c r="I606" s="1573"/>
      <c r="J606" s="1573"/>
      <c r="K606" s="1573"/>
      <c r="L606" s="1573"/>
      <c r="M606" s="1573"/>
      <c r="N606" s="1574"/>
    </row>
    <row r="607" spans="1:14" ht="35.1" customHeight="1" x14ac:dyDescent="0.3">
      <c r="A607" s="1572"/>
      <c r="B607" s="1573"/>
      <c r="C607" s="1573"/>
      <c r="D607" s="1573"/>
      <c r="E607" s="1573"/>
      <c r="F607" s="1573"/>
      <c r="G607" s="1573"/>
      <c r="H607" s="1573"/>
      <c r="I607" s="1573"/>
      <c r="J607" s="1573"/>
      <c r="K607" s="1573"/>
      <c r="L607" s="1573"/>
      <c r="M607" s="1573"/>
      <c r="N607" s="1574"/>
    </row>
    <row r="608" spans="1:14" ht="35.1" customHeight="1" x14ac:dyDescent="0.3">
      <c r="A608" s="1572"/>
      <c r="B608" s="1573"/>
      <c r="C608" s="1573"/>
      <c r="D608" s="1573"/>
      <c r="E608" s="1573"/>
      <c r="F608" s="1573"/>
      <c r="G608" s="1573"/>
      <c r="H608" s="1573"/>
      <c r="I608" s="1573"/>
      <c r="J608" s="1573"/>
      <c r="K608" s="1573"/>
      <c r="L608" s="1573"/>
      <c r="M608" s="1573"/>
      <c r="N608" s="1574"/>
    </row>
    <row r="609" spans="1:14" ht="35.1" customHeight="1" x14ac:dyDescent="0.3">
      <c r="A609" s="1572"/>
      <c r="B609" s="1573"/>
      <c r="C609" s="1573"/>
      <c r="D609" s="1573"/>
      <c r="E609" s="1573"/>
      <c r="F609" s="1573"/>
      <c r="G609" s="1573"/>
      <c r="H609" s="1573"/>
      <c r="I609" s="1573"/>
      <c r="J609" s="1573"/>
      <c r="K609" s="1573"/>
      <c r="L609" s="1573"/>
      <c r="M609" s="1573"/>
      <c r="N609" s="1574"/>
    </row>
    <row r="610" spans="1:14" ht="35.1" customHeight="1" x14ac:dyDescent="0.3">
      <c r="A610" s="1572"/>
      <c r="B610" s="1573"/>
      <c r="C610" s="1573"/>
      <c r="D610" s="1573"/>
      <c r="E610" s="1573"/>
      <c r="F610" s="1573"/>
      <c r="G610" s="1573"/>
      <c r="H610" s="1573"/>
      <c r="I610" s="1573"/>
      <c r="J610" s="1573"/>
      <c r="K610" s="1573"/>
      <c r="L610" s="1573"/>
      <c r="M610" s="1573"/>
      <c r="N610" s="1574"/>
    </row>
    <row r="611" spans="1:14" ht="35.1" customHeight="1" x14ac:dyDescent="0.3">
      <c r="A611" s="1572"/>
      <c r="B611" s="1573"/>
      <c r="C611" s="1573"/>
      <c r="D611" s="1573"/>
      <c r="E611" s="1573"/>
      <c r="F611" s="1573"/>
      <c r="G611" s="1573"/>
      <c r="H611" s="1573"/>
      <c r="I611" s="1573"/>
      <c r="J611" s="1573"/>
      <c r="K611" s="1573"/>
      <c r="L611" s="1573"/>
      <c r="M611" s="1573"/>
      <c r="N611" s="1574"/>
    </row>
    <row r="612" spans="1:14" ht="35.1" customHeight="1" x14ac:dyDescent="0.3">
      <c r="A612" s="1572"/>
      <c r="B612" s="1573"/>
      <c r="C612" s="1573"/>
      <c r="D612" s="1573"/>
      <c r="E612" s="1573"/>
      <c r="F612" s="1573"/>
      <c r="G612" s="1573"/>
      <c r="H612" s="1573"/>
      <c r="I612" s="1573"/>
      <c r="J612" s="1573"/>
      <c r="K612" s="1573"/>
      <c r="L612" s="1573"/>
      <c r="M612" s="1573"/>
      <c r="N612" s="1574"/>
    </row>
    <row r="613" spans="1:14" ht="35.1" customHeight="1" thickBot="1" x14ac:dyDescent="0.35">
      <c r="A613" s="1575"/>
      <c r="B613" s="1576"/>
      <c r="C613" s="1576"/>
      <c r="D613" s="1576"/>
      <c r="E613" s="1576"/>
      <c r="F613" s="1576"/>
      <c r="G613" s="1576"/>
      <c r="H613" s="1576"/>
      <c r="I613" s="1576"/>
      <c r="J613" s="1576"/>
      <c r="K613" s="1576"/>
      <c r="L613" s="1576"/>
      <c r="M613" s="1576"/>
      <c r="N613" s="1577"/>
    </row>
    <row r="614" spans="1:14" ht="35.1" customHeight="1" thickTop="1" thickBot="1" x14ac:dyDescent="0.35">
      <c r="A614" s="1608" t="s">
        <v>186</v>
      </c>
      <c r="B614" s="1609"/>
      <c r="C614" s="1609"/>
      <c r="D614" s="1609"/>
      <c r="E614" s="1609"/>
      <c r="F614" s="1609"/>
      <c r="G614" s="1609"/>
      <c r="H614" s="1609"/>
      <c r="I614" s="1609"/>
      <c r="J614" s="1609"/>
      <c r="K614" s="1609"/>
      <c r="L614" s="1609"/>
      <c r="M614" s="1609"/>
      <c r="N614" s="1610"/>
    </row>
    <row r="615" spans="1:14" ht="35.1" customHeight="1" x14ac:dyDescent="0.3">
      <c r="A615" s="730" t="s">
        <v>189</v>
      </c>
      <c r="B615" s="1581"/>
      <c r="C615" s="1582"/>
      <c r="D615" s="1582"/>
      <c r="E615" s="1583"/>
      <c r="F615" s="737" t="s">
        <v>132</v>
      </c>
      <c r="G615" s="1587"/>
      <c r="H615" s="737" t="s">
        <v>50</v>
      </c>
      <c r="I615" s="1589"/>
      <c r="J615" s="722" t="s">
        <v>188</v>
      </c>
      <c r="K615" s="723"/>
      <c r="L615" s="1591"/>
      <c r="M615" s="722" t="s">
        <v>187</v>
      </c>
      <c r="N615" s="1578"/>
    </row>
    <row r="616" spans="1:14" ht="35.1" customHeight="1" thickBot="1" x14ac:dyDescent="0.35">
      <c r="A616" s="742"/>
      <c r="B616" s="1593"/>
      <c r="C616" s="1594"/>
      <c r="D616" s="1594"/>
      <c r="E616" s="1595"/>
      <c r="F616" s="746"/>
      <c r="G616" s="1596"/>
      <c r="H616" s="746"/>
      <c r="I616" s="1597"/>
      <c r="J616" s="724"/>
      <c r="K616" s="725"/>
      <c r="L616" s="1598"/>
      <c r="M616" s="724"/>
      <c r="N616" s="1580"/>
    </row>
    <row r="617" spans="1:14" ht="35.1" customHeight="1" x14ac:dyDescent="0.3">
      <c r="A617" s="730" t="s">
        <v>189</v>
      </c>
      <c r="B617" s="1581"/>
      <c r="C617" s="1582"/>
      <c r="D617" s="1582"/>
      <c r="E617" s="1583"/>
      <c r="F617" s="737" t="s">
        <v>132</v>
      </c>
      <c r="G617" s="1587"/>
      <c r="H617" s="737" t="s">
        <v>50</v>
      </c>
      <c r="I617" s="1589"/>
      <c r="J617" s="722" t="s">
        <v>188</v>
      </c>
      <c r="K617" s="723"/>
      <c r="L617" s="1591"/>
      <c r="M617" s="722" t="s">
        <v>187</v>
      </c>
      <c r="N617" s="1578"/>
    </row>
    <row r="618" spans="1:14" ht="35.1" customHeight="1" thickBot="1" x14ac:dyDescent="0.35">
      <c r="A618" s="742"/>
      <c r="B618" s="1593"/>
      <c r="C618" s="1594"/>
      <c r="D618" s="1594"/>
      <c r="E618" s="1595"/>
      <c r="F618" s="746"/>
      <c r="G618" s="1596"/>
      <c r="H618" s="746"/>
      <c r="I618" s="1597"/>
      <c r="J618" s="724"/>
      <c r="K618" s="725"/>
      <c r="L618" s="1598"/>
      <c r="M618" s="724"/>
      <c r="N618" s="1580"/>
    </row>
    <row r="619" spans="1:14" ht="35.1" customHeight="1" x14ac:dyDescent="0.3">
      <c r="A619" s="730" t="s">
        <v>189</v>
      </c>
      <c r="B619" s="1581"/>
      <c r="C619" s="1582"/>
      <c r="D619" s="1582"/>
      <c r="E619" s="1583"/>
      <c r="F619" s="737" t="s">
        <v>132</v>
      </c>
      <c r="G619" s="1587"/>
      <c r="H619" s="737" t="s">
        <v>50</v>
      </c>
      <c r="I619" s="1589"/>
      <c r="J619" s="722" t="s">
        <v>188</v>
      </c>
      <c r="K619" s="723"/>
      <c r="L619" s="1591"/>
      <c r="M619" s="722" t="s">
        <v>187</v>
      </c>
      <c r="N619" s="1578"/>
    </row>
    <row r="620" spans="1:14" ht="35.1" customHeight="1" thickBot="1" x14ac:dyDescent="0.35">
      <c r="A620" s="742"/>
      <c r="B620" s="1593"/>
      <c r="C620" s="1594"/>
      <c r="D620" s="1594"/>
      <c r="E620" s="1595"/>
      <c r="F620" s="746"/>
      <c r="G620" s="1596"/>
      <c r="H620" s="746"/>
      <c r="I620" s="1597"/>
      <c r="J620" s="724"/>
      <c r="K620" s="725"/>
      <c r="L620" s="1598"/>
      <c r="M620" s="724"/>
      <c r="N620" s="1580"/>
    </row>
    <row r="621" spans="1:14" ht="35.1" customHeight="1" x14ac:dyDescent="0.3">
      <c r="A621" s="730" t="s">
        <v>189</v>
      </c>
      <c r="B621" s="1581"/>
      <c r="C621" s="1582"/>
      <c r="D621" s="1582"/>
      <c r="E621" s="1583"/>
      <c r="F621" s="737" t="s">
        <v>132</v>
      </c>
      <c r="G621" s="1587"/>
      <c r="H621" s="737" t="s">
        <v>50</v>
      </c>
      <c r="I621" s="1589"/>
      <c r="J621" s="722" t="s">
        <v>188</v>
      </c>
      <c r="K621" s="723"/>
      <c r="L621" s="1591"/>
      <c r="M621" s="722" t="s">
        <v>187</v>
      </c>
      <c r="N621" s="1578"/>
    </row>
    <row r="622" spans="1:14" ht="35.1" customHeight="1" thickBot="1" x14ac:dyDescent="0.35">
      <c r="A622" s="742"/>
      <c r="B622" s="1593"/>
      <c r="C622" s="1594"/>
      <c r="D622" s="1594"/>
      <c r="E622" s="1595"/>
      <c r="F622" s="746"/>
      <c r="G622" s="1596"/>
      <c r="H622" s="746"/>
      <c r="I622" s="1597"/>
      <c r="J622" s="724"/>
      <c r="K622" s="725"/>
      <c r="L622" s="1598"/>
      <c r="M622" s="724"/>
      <c r="N622" s="1580"/>
    </row>
    <row r="623" spans="1:14" ht="35.1" customHeight="1" x14ac:dyDescent="0.3">
      <c r="A623" s="730" t="s">
        <v>189</v>
      </c>
      <c r="B623" s="1581"/>
      <c r="C623" s="1582"/>
      <c r="D623" s="1582"/>
      <c r="E623" s="1583"/>
      <c r="F623" s="737" t="s">
        <v>132</v>
      </c>
      <c r="G623" s="1587"/>
      <c r="H623" s="737" t="s">
        <v>50</v>
      </c>
      <c r="I623" s="1589"/>
      <c r="J623" s="722" t="s">
        <v>188</v>
      </c>
      <c r="K623" s="723"/>
      <c r="L623" s="1591"/>
      <c r="M623" s="722" t="s">
        <v>187</v>
      </c>
      <c r="N623" s="1578"/>
    </row>
    <row r="624" spans="1:14" ht="35.1" customHeight="1" thickBot="1" x14ac:dyDescent="0.35">
      <c r="A624" s="742"/>
      <c r="B624" s="1593"/>
      <c r="C624" s="1594"/>
      <c r="D624" s="1594"/>
      <c r="E624" s="1595"/>
      <c r="F624" s="746"/>
      <c r="G624" s="1596"/>
      <c r="H624" s="746"/>
      <c r="I624" s="1597"/>
      <c r="J624" s="724"/>
      <c r="K624" s="725"/>
      <c r="L624" s="1598"/>
      <c r="M624" s="724"/>
      <c r="N624" s="1580"/>
    </row>
    <row r="625" spans="1:14" ht="35.1" customHeight="1" x14ac:dyDescent="0.3">
      <c r="A625" s="730" t="s">
        <v>189</v>
      </c>
      <c r="B625" s="1581"/>
      <c r="C625" s="1582"/>
      <c r="D625" s="1582"/>
      <c r="E625" s="1583"/>
      <c r="F625" s="737" t="s">
        <v>132</v>
      </c>
      <c r="G625" s="1587"/>
      <c r="H625" s="737" t="s">
        <v>50</v>
      </c>
      <c r="I625" s="1589"/>
      <c r="J625" s="722" t="s">
        <v>188</v>
      </c>
      <c r="K625" s="723"/>
      <c r="L625" s="1591"/>
      <c r="M625" s="722" t="s">
        <v>187</v>
      </c>
      <c r="N625" s="1578"/>
    </row>
    <row r="626" spans="1:14" ht="35.1" customHeight="1" thickBot="1" x14ac:dyDescent="0.35">
      <c r="A626" s="731"/>
      <c r="B626" s="1584"/>
      <c r="C626" s="1585"/>
      <c r="D626" s="1585"/>
      <c r="E626" s="1586"/>
      <c r="F626" s="738"/>
      <c r="G626" s="1588"/>
      <c r="H626" s="738"/>
      <c r="I626" s="1590"/>
      <c r="J626" s="748"/>
      <c r="K626" s="749"/>
      <c r="L626" s="1592"/>
      <c r="M626" s="748"/>
      <c r="N626" s="1579"/>
    </row>
    <row r="627" spans="1:14" ht="24" thickBot="1" x14ac:dyDescent="0.5">
      <c r="A627" s="1561" t="s">
        <v>395</v>
      </c>
      <c r="B627" s="1562"/>
      <c r="C627" s="1562"/>
      <c r="D627" s="1562"/>
      <c r="E627" s="1562"/>
      <c r="F627" s="1562"/>
      <c r="G627" s="1562"/>
      <c r="H627" s="1562"/>
      <c r="I627" s="1562"/>
      <c r="J627" s="1562"/>
      <c r="K627" s="1562"/>
      <c r="L627" s="1562"/>
      <c r="M627" s="1562"/>
      <c r="N627" s="1563"/>
    </row>
    <row r="628" spans="1:14" x14ac:dyDescent="0.3">
      <c r="A628" s="716"/>
      <c r="B628" s="717"/>
      <c r="C628" s="717"/>
      <c r="D628" s="717"/>
      <c r="E628" s="717"/>
      <c r="F628" s="717"/>
      <c r="G628" s="717"/>
      <c r="H628" s="717"/>
      <c r="I628" s="717"/>
      <c r="J628" s="717"/>
      <c r="K628" s="717"/>
      <c r="L628" s="717"/>
      <c r="M628" s="717"/>
      <c r="N628" s="718"/>
    </row>
    <row r="629" spans="1:14" x14ac:dyDescent="0.3">
      <c r="A629" s="716"/>
      <c r="B629" s="717"/>
      <c r="C629" s="717"/>
      <c r="D629" s="717"/>
      <c r="E629" s="717"/>
      <c r="F629" s="717"/>
      <c r="G629" s="717"/>
      <c r="H629" s="717"/>
      <c r="I629" s="717"/>
      <c r="J629" s="717"/>
      <c r="K629" s="717"/>
      <c r="L629" s="717"/>
      <c r="M629" s="717"/>
      <c r="N629" s="718"/>
    </row>
    <row r="630" spans="1:14" x14ac:dyDescent="0.3">
      <c r="A630" s="716"/>
      <c r="B630" s="717"/>
      <c r="C630" s="717"/>
      <c r="D630" s="717"/>
      <c r="E630" s="717"/>
      <c r="F630" s="717"/>
      <c r="G630" s="717"/>
      <c r="H630" s="717"/>
      <c r="I630" s="717"/>
      <c r="J630" s="717"/>
      <c r="K630" s="717"/>
      <c r="L630" s="717"/>
      <c r="M630" s="717"/>
      <c r="N630" s="718"/>
    </row>
    <row r="631" spans="1:14" x14ac:dyDescent="0.3">
      <c r="A631" s="716"/>
      <c r="B631" s="717"/>
      <c r="C631" s="717"/>
      <c r="D631" s="717"/>
      <c r="E631" s="717"/>
      <c r="F631" s="717"/>
      <c r="G631" s="717"/>
      <c r="H631" s="717"/>
      <c r="I631" s="717"/>
      <c r="J631" s="717"/>
      <c r="K631" s="717"/>
      <c r="L631" s="717"/>
      <c r="M631" s="717"/>
      <c r="N631" s="718"/>
    </row>
    <row r="632" spans="1:14" x14ac:dyDescent="0.3">
      <c r="A632" s="716"/>
      <c r="B632" s="717"/>
      <c r="C632" s="717"/>
      <c r="D632" s="717"/>
      <c r="E632" s="717"/>
      <c r="F632" s="717"/>
      <c r="G632" s="717"/>
      <c r="H632" s="717"/>
      <c r="I632" s="717"/>
      <c r="J632" s="717"/>
      <c r="K632" s="717"/>
      <c r="L632" s="717"/>
      <c r="M632" s="717"/>
      <c r="N632" s="718"/>
    </row>
    <row r="633" spans="1:14" x14ac:dyDescent="0.3">
      <c r="A633" s="716"/>
      <c r="B633" s="717"/>
      <c r="C633" s="717"/>
      <c r="D633" s="717"/>
      <c r="E633" s="717"/>
      <c r="F633" s="717"/>
      <c r="G633" s="717"/>
      <c r="H633" s="717"/>
      <c r="I633" s="717"/>
      <c r="J633" s="717"/>
      <c r="K633" s="717"/>
      <c r="L633" s="717"/>
      <c r="M633" s="717"/>
      <c r="N633" s="718"/>
    </row>
    <row r="634" spans="1:14" x14ac:dyDescent="0.3">
      <c r="A634" s="716"/>
      <c r="B634" s="717"/>
      <c r="C634" s="717"/>
      <c r="D634" s="717"/>
      <c r="E634" s="717"/>
      <c r="F634" s="717"/>
      <c r="G634" s="717"/>
      <c r="H634" s="717"/>
      <c r="I634" s="717"/>
      <c r="J634" s="717"/>
      <c r="K634" s="717"/>
      <c r="L634" s="717"/>
      <c r="M634" s="717"/>
      <c r="N634" s="718"/>
    </row>
    <row r="635" spans="1:14" x14ac:dyDescent="0.3">
      <c r="A635" s="716"/>
      <c r="B635" s="717"/>
      <c r="C635" s="717"/>
      <c r="D635" s="717"/>
      <c r="E635" s="717"/>
      <c r="F635" s="717"/>
      <c r="G635" s="717"/>
      <c r="H635" s="717"/>
      <c r="I635" s="717"/>
      <c r="J635" s="717"/>
      <c r="K635" s="717"/>
      <c r="L635" s="717"/>
      <c r="M635" s="717"/>
      <c r="N635" s="718"/>
    </row>
    <row r="636" spans="1:14" x14ac:dyDescent="0.3">
      <c r="A636" s="716"/>
      <c r="B636" s="717"/>
      <c r="C636" s="717"/>
      <c r="D636" s="717"/>
      <c r="E636" s="717"/>
      <c r="F636" s="717"/>
      <c r="G636" s="717"/>
      <c r="H636" s="717"/>
      <c r="I636" s="717"/>
      <c r="J636" s="717"/>
      <c r="K636" s="717"/>
      <c r="L636" s="717"/>
      <c r="M636" s="717"/>
      <c r="N636" s="718"/>
    </row>
    <row r="637" spans="1:14" x14ac:dyDescent="0.3">
      <c r="A637" s="716"/>
      <c r="B637" s="717"/>
      <c r="C637" s="717"/>
      <c r="D637" s="717"/>
      <c r="E637" s="717"/>
      <c r="F637" s="717"/>
      <c r="G637" s="717"/>
      <c r="H637" s="717"/>
      <c r="I637" s="717"/>
      <c r="J637" s="717"/>
      <c r="K637" s="717"/>
      <c r="L637" s="717"/>
      <c r="M637" s="717"/>
      <c r="N637" s="718"/>
    </row>
    <row r="638" spans="1:14" ht="15" thickBot="1" x14ac:dyDescent="0.35">
      <c r="A638" s="716"/>
      <c r="B638" s="717"/>
      <c r="C638" s="717"/>
      <c r="D638" s="717"/>
      <c r="E638" s="717"/>
      <c r="F638" s="717"/>
      <c r="G638" s="717"/>
      <c r="H638" s="717"/>
      <c r="I638" s="717"/>
      <c r="J638" s="717"/>
      <c r="K638" s="717"/>
      <c r="L638" s="717"/>
      <c r="M638" s="717"/>
      <c r="N638" s="718"/>
    </row>
    <row r="639" spans="1:14" ht="3.75" customHeight="1" thickTop="1" thickBot="1" x14ac:dyDescent="0.35">
      <c r="A639" s="1442"/>
      <c r="B639" s="1443"/>
      <c r="C639" s="1443"/>
      <c r="D639" s="1443"/>
      <c r="E639" s="1443"/>
      <c r="F639" s="1443"/>
      <c r="G639" s="1443"/>
      <c r="H639" s="1443"/>
      <c r="I639" s="1443"/>
      <c r="J639" s="1443"/>
      <c r="K639" s="1443"/>
      <c r="L639" s="1443"/>
      <c r="M639" s="1443"/>
      <c r="N639" s="1444"/>
    </row>
    <row r="640" spans="1:14" ht="15" thickTop="1" x14ac:dyDescent="0.3"/>
  </sheetData>
  <sheetProtection algorithmName="SHA-512" hashValue="3YuQV06KEuN1DH2OQwOQJQnuhUV7XTAf5UfEWukWzIsXuAIMK8u4rLSsvrMyDHjkvh6PPUUZD92nkipbmrnHIQ==" saltValue="005nSP2qIRObtI27YcsI8Q==" spinCount="100000" sheet="1" formatCells="0" formatColumns="0" formatRows="0"/>
  <dataConsolidate/>
  <mergeCells count="910">
    <mergeCell ref="A2:N2"/>
    <mergeCell ref="E3:F3"/>
    <mergeCell ref="G3:H3"/>
    <mergeCell ref="I3:J3"/>
    <mergeCell ref="K3:L3"/>
    <mergeCell ref="M3:N3"/>
    <mergeCell ref="D9:D12"/>
    <mergeCell ref="M9:N9"/>
    <mergeCell ref="M10:N10"/>
    <mergeCell ref="M11:N11"/>
    <mergeCell ref="M12:N12"/>
    <mergeCell ref="I4:J5"/>
    <mergeCell ref="K4:L5"/>
    <mergeCell ref="M4:N5"/>
    <mergeCell ref="A6:N6"/>
    <mergeCell ref="A7:N7"/>
    <mergeCell ref="M8:N8"/>
    <mergeCell ref="A4:A5"/>
    <mergeCell ref="B4:B5"/>
    <mergeCell ref="C4:C5"/>
    <mergeCell ref="D4:D5"/>
    <mergeCell ref="E4:F5"/>
    <mergeCell ref="G4:H5"/>
    <mergeCell ref="A20:N44"/>
    <mergeCell ref="A49:N50"/>
    <mergeCell ref="A72:N72"/>
    <mergeCell ref="A13:N13"/>
    <mergeCell ref="A73:N86"/>
    <mergeCell ref="A89:N90"/>
    <mergeCell ref="A112:N112"/>
    <mergeCell ref="H14:J14"/>
    <mergeCell ref="H15:J15"/>
    <mergeCell ref="H16:J16"/>
    <mergeCell ref="H17:J17"/>
    <mergeCell ref="H18:J18"/>
    <mergeCell ref="A19:N19"/>
    <mergeCell ref="A87:N87"/>
    <mergeCell ref="A47:N47"/>
    <mergeCell ref="L134:N134"/>
    <mergeCell ref="L135:N135"/>
    <mergeCell ref="L136:N136"/>
    <mergeCell ref="L137:N137"/>
    <mergeCell ref="A138:N138"/>
    <mergeCell ref="K139:N139"/>
    <mergeCell ref="A113:N126"/>
    <mergeCell ref="A129:N129"/>
    <mergeCell ref="L130:N130"/>
    <mergeCell ref="L131:N131"/>
    <mergeCell ref="L132:N132"/>
    <mergeCell ref="L133:N133"/>
    <mergeCell ref="A128:N128"/>
    <mergeCell ref="K146:N146"/>
    <mergeCell ref="A147:N147"/>
    <mergeCell ref="A148:N165"/>
    <mergeCell ref="A166:N166"/>
    <mergeCell ref="I170:J170"/>
    <mergeCell ref="M170:N170"/>
    <mergeCell ref="K140:N140"/>
    <mergeCell ref="K141:N141"/>
    <mergeCell ref="K142:N142"/>
    <mergeCell ref="K143:N143"/>
    <mergeCell ref="K144:N144"/>
    <mergeCell ref="K145:N145"/>
    <mergeCell ref="A169:N169"/>
    <mergeCell ref="I171:J172"/>
    <mergeCell ref="K171:K172"/>
    <mergeCell ref="L171:L172"/>
    <mergeCell ref="M171:N172"/>
    <mergeCell ref="A171:A172"/>
    <mergeCell ref="B171:B172"/>
    <mergeCell ref="C171:C172"/>
    <mergeCell ref="D171:D172"/>
    <mergeCell ref="E171:E172"/>
    <mergeCell ref="F171:F172"/>
    <mergeCell ref="E202:F202"/>
    <mergeCell ref="G194:H194"/>
    <mergeCell ref="C196:D196"/>
    <mergeCell ref="G196:H196"/>
    <mergeCell ref="A191:D191"/>
    <mergeCell ref="E191:G191"/>
    <mergeCell ref="A192:D192"/>
    <mergeCell ref="I175:I176"/>
    <mergeCell ref="J175:J176"/>
    <mergeCell ref="A177:N177"/>
    <mergeCell ref="A178:N189"/>
    <mergeCell ref="A190:N190"/>
    <mergeCell ref="A175:B176"/>
    <mergeCell ref="K191:N191"/>
    <mergeCell ref="C197:D198"/>
    <mergeCell ref="G197:H198"/>
    <mergeCell ref="C199:D199"/>
    <mergeCell ref="G199:H199"/>
    <mergeCell ref="C200:D201"/>
    <mergeCell ref="G200:H201"/>
    <mergeCell ref="A196:B196"/>
    <mergeCell ref="E196:F196"/>
    <mergeCell ref="D174:E174"/>
    <mergeCell ref="F174:G174"/>
    <mergeCell ref="C175:C176"/>
    <mergeCell ref="D175:E176"/>
    <mergeCell ref="F175:G176"/>
    <mergeCell ref="H175:H176"/>
    <mergeCell ref="C195:D195"/>
    <mergeCell ref="G195:H195"/>
    <mergeCell ref="A193:D193"/>
    <mergeCell ref="C194:D194"/>
    <mergeCell ref="A174:B174"/>
    <mergeCell ref="A204:N204"/>
    <mergeCell ref="A205:B205"/>
    <mergeCell ref="C205:D205"/>
    <mergeCell ref="E205:F205"/>
    <mergeCell ref="G205:H205"/>
    <mergeCell ref="I205:J205"/>
    <mergeCell ref="L205:N205"/>
    <mergeCell ref="L206:N208"/>
    <mergeCell ref="A209:D209"/>
    <mergeCell ref="E209:J209"/>
    <mergeCell ref="K209:N209"/>
    <mergeCell ref="A210:D212"/>
    <mergeCell ref="E210:G210"/>
    <mergeCell ref="H210:J210"/>
    <mergeCell ref="K210:N212"/>
    <mergeCell ref="E211:G212"/>
    <mergeCell ref="H211:J212"/>
    <mergeCell ref="A206:B208"/>
    <mergeCell ref="C206:D208"/>
    <mergeCell ref="E206:F208"/>
    <mergeCell ref="G206:H208"/>
    <mergeCell ref="I206:J208"/>
    <mergeCell ref="K206:K208"/>
    <mergeCell ref="B226:C226"/>
    <mergeCell ref="D226:F226"/>
    <mergeCell ref="G226:I226"/>
    <mergeCell ref="J226:K226"/>
    <mergeCell ref="L226:M226"/>
    <mergeCell ref="E227:F227"/>
    <mergeCell ref="H227:I227"/>
    <mergeCell ref="L227:M227"/>
    <mergeCell ref="A213:N213"/>
    <mergeCell ref="A214:N220"/>
    <mergeCell ref="A224:N224"/>
    <mergeCell ref="B225:C225"/>
    <mergeCell ref="D225:F225"/>
    <mergeCell ref="G225:I225"/>
    <mergeCell ref="J225:K225"/>
    <mergeCell ref="L225:M225"/>
    <mergeCell ref="A223:N223"/>
    <mergeCell ref="M230:N232"/>
    <mergeCell ref="C231:D232"/>
    <mergeCell ref="E231:F232"/>
    <mergeCell ref="G231:H232"/>
    <mergeCell ref="I231:J232"/>
    <mergeCell ref="K231:L232"/>
    <mergeCell ref="E228:F228"/>
    <mergeCell ref="H228:I228"/>
    <mergeCell ref="L228:M228"/>
    <mergeCell ref="A229:L229"/>
    <mergeCell ref="A230:B232"/>
    <mergeCell ref="C230:D230"/>
    <mergeCell ref="E230:F230"/>
    <mergeCell ref="G230:H230"/>
    <mergeCell ref="I230:J230"/>
    <mergeCell ref="K230:L230"/>
    <mergeCell ref="H235:I238"/>
    <mergeCell ref="J235:K235"/>
    <mergeCell ref="L235:M235"/>
    <mergeCell ref="J236:K238"/>
    <mergeCell ref="L236:M238"/>
    <mergeCell ref="N237:N238"/>
    <mergeCell ref="A233:N233"/>
    <mergeCell ref="E234:F234"/>
    <mergeCell ref="H234:I234"/>
    <mergeCell ref="J234:M234"/>
    <mergeCell ref="A235:A238"/>
    <mergeCell ref="B235:B238"/>
    <mergeCell ref="C235:C238"/>
    <mergeCell ref="D235:D238"/>
    <mergeCell ref="E235:F238"/>
    <mergeCell ref="G235:G238"/>
    <mergeCell ref="B258:C258"/>
    <mergeCell ref="D258:F258"/>
    <mergeCell ref="G258:I258"/>
    <mergeCell ref="J258:K258"/>
    <mergeCell ref="L258:M258"/>
    <mergeCell ref="E259:F259"/>
    <mergeCell ref="H259:I259"/>
    <mergeCell ref="L259:M259"/>
    <mergeCell ref="A239:N239"/>
    <mergeCell ref="A240:N250"/>
    <mergeCell ref="A256:N256"/>
    <mergeCell ref="B257:C257"/>
    <mergeCell ref="D257:F257"/>
    <mergeCell ref="G257:I257"/>
    <mergeCell ref="J257:K257"/>
    <mergeCell ref="L257:M257"/>
    <mergeCell ref="A252:N252"/>
    <mergeCell ref="A253:N255"/>
    <mergeCell ref="M262:N264"/>
    <mergeCell ref="C263:D264"/>
    <mergeCell ref="E263:F264"/>
    <mergeCell ref="G263:H264"/>
    <mergeCell ref="I263:J264"/>
    <mergeCell ref="K263:L264"/>
    <mergeCell ref="E260:F260"/>
    <mergeCell ref="H260:I260"/>
    <mergeCell ref="L260:M260"/>
    <mergeCell ref="A261:L261"/>
    <mergeCell ref="A262:B264"/>
    <mergeCell ref="C262:D262"/>
    <mergeCell ref="E262:F262"/>
    <mergeCell ref="G262:H262"/>
    <mergeCell ref="I262:J262"/>
    <mergeCell ref="K262:L262"/>
    <mergeCell ref="H267:I270"/>
    <mergeCell ref="J267:K267"/>
    <mergeCell ref="L267:M267"/>
    <mergeCell ref="J268:K270"/>
    <mergeCell ref="L268:M270"/>
    <mergeCell ref="N269:N270"/>
    <mergeCell ref="A265:N265"/>
    <mergeCell ref="E266:F266"/>
    <mergeCell ref="H266:I266"/>
    <mergeCell ref="J266:M266"/>
    <mergeCell ref="A267:A270"/>
    <mergeCell ref="B267:B270"/>
    <mergeCell ref="C267:C270"/>
    <mergeCell ref="D267:D270"/>
    <mergeCell ref="E267:F270"/>
    <mergeCell ref="G267:G270"/>
    <mergeCell ref="B289:C289"/>
    <mergeCell ref="D289:F289"/>
    <mergeCell ref="G289:I289"/>
    <mergeCell ref="J289:K289"/>
    <mergeCell ref="L289:M289"/>
    <mergeCell ref="E290:F290"/>
    <mergeCell ref="H290:I290"/>
    <mergeCell ref="L290:M290"/>
    <mergeCell ref="A271:N271"/>
    <mergeCell ref="A272:N282"/>
    <mergeCell ref="A285:N286"/>
    <mergeCell ref="A287:N287"/>
    <mergeCell ref="B288:C288"/>
    <mergeCell ref="D288:F288"/>
    <mergeCell ref="G288:I288"/>
    <mergeCell ref="J288:K288"/>
    <mergeCell ref="L288:M288"/>
    <mergeCell ref="M293:N295"/>
    <mergeCell ref="C294:D295"/>
    <mergeCell ref="E294:F295"/>
    <mergeCell ref="G294:H295"/>
    <mergeCell ref="I294:J295"/>
    <mergeCell ref="K294:L295"/>
    <mergeCell ref="E291:F291"/>
    <mergeCell ref="H291:I291"/>
    <mergeCell ref="L291:M291"/>
    <mergeCell ref="A292:L292"/>
    <mergeCell ref="A293:B295"/>
    <mergeCell ref="C293:D293"/>
    <mergeCell ref="E293:F293"/>
    <mergeCell ref="G293:H293"/>
    <mergeCell ref="I293:J293"/>
    <mergeCell ref="K293:L293"/>
    <mergeCell ref="A296:N296"/>
    <mergeCell ref="E297:F297"/>
    <mergeCell ref="H297:I297"/>
    <mergeCell ref="J297:M297"/>
    <mergeCell ref="A298:A301"/>
    <mergeCell ref="B298:B301"/>
    <mergeCell ref="C298:C301"/>
    <mergeCell ref="D298:D301"/>
    <mergeCell ref="E298:F301"/>
    <mergeCell ref="G298:G301"/>
    <mergeCell ref="A302:N302"/>
    <mergeCell ref="A303:N313"/>
    <mergeCell ref="A316:N317"/>
    <mergeCell ref="B318:C318"/>
    <mergeCell ref="D318:F318"/>
    <mergeCell ref="G318:I318"/>
    <mergeCell ref="J318:K318"/>
    <mergeCell ref="L318:M318"/>
    <mergeCell ref="H298:I301"/>
    <mergeCell ref="J298:K298"/>
    <mergeCell ref="L298:M298"/>
    <mergeCell ref="J299:K301"/>
    <mergeCell ref="L299:M301"/>
    <mergeCell ref="N300:N301"/>
    <mergeCell ref="A321:B321"/>
    <mergeCell ref="E321:F321"/>
    <mergeCell ref="H321:I321"/>
    <mergeCell ref="A322:N322"/>
    <mergeCell ref="B319:C319"/>
    <mergeCell ref="D319:F319"/>
    <mergeCell ref="G319:I319"/>
    <mergeCell ref="J319:K319"/>
    <mergeCell ref="L319:M319"/>
    <mergeCell ref="A320:B320"/>
    <mergeCell ref="E320:F320"/>
    <mergeCell ref="H320:I320"/>
    <mergeCell ref="K320:L320"/>
    <mergeCell ref="K321:L321"/>
    <mergeCell ref="M323:N325"/>
    <mergeCell ref="C324:D325"/>
    <mergeCell ref="E324:F325"/>
    <mergeCell ref="G324:H325"/>
    <mergeCell ref="I324:J325"/>
    <mergeCell ref="K324:L325"/>
    <mergeCell ref="A323:B325"/>
    <mergeCell ref="C323:D323"/>
    <mergeCell ref="E323:F323"/>
    <mergeCell ref="G323:H323"/>
    <mergeCell ref="I323:J323"/>
    <mergeCell ref="K323:L323"/>
    <mergeCell ref="A326:N326"/>
    <mergeCell ref="D327:E327"/>
    <mergeCell ref="G327:H327"/>
    <mergeCell ref="I327:L327"/>
    <mergeCell ref="A328:A331"/>
    <mergeCell ref="B328:B331"/>
    <mergeCell ref="C328:C331"/>
    <mergeCell ref="D328:E331"/>
    <mergeCell ref="F328:F331"/>
    <mergeCell ref="G328:H331"/>
    <mergeCell ref="A333:N347"/>
    <mergeCell ref="A350:N351"/>
    <mergeCell ref="B352:C352"/>
    <mergeCell ref="D352:F352"/>
    <mergeCell ref="G352:I352"/>
    <mergeCell ref="J352:K352"/>
    <mergeCell ref="L352:M352"/>
    <mergeCell ref="I328:J328"/>
    <mergeCell ref="K328:L328"/>
    <mergeCell ref="I329:J331"/>
    <mergeCell ref="K329:L331"/>
    <mergeCell ref="M329:N331"/>
    <mergeCell ref="A332:N332"/>
    <mergeCell ref="A355:B355"/>
    <mergeCell ref="E355:F355"/>
    <mergeCell ref="H355:I355"/>
    <mergeCell ref="A356:N356"/>
    <mergeCell ref="B353:C353"/>
    <mergeCell ref="D353:F353"/>
    <mergeCell ref="G353:I353"/>
    <mergeCell ref="J353:K353"/>
    <mergeCell ref="L353:M353"/>
    <mergeCell ref="A354:B354"/>
    <mergeCell ref="E354:F354"/>
    <mergeCell ref="H354:I354"/>
    <mergeCell ref="K354:L354"/>
    <mergeCell ref="K355:L355"/>
    <mergeCell ref="M357:N359"/>
    <mergeCell ref="C358:D359"/>
    <mergeCell ref="E358:F359"/>
    <mergeCell ref="G358:H359"/>
    <mergeCell ref="I358:J359"/>
    <mergeCell ref="K358:L359"/>
    <mergeCell ref="A357:B359"/>
    <mergeCell ref="C357:D357"/>
    <mergeCell ref="E357:F357"/>
    <mergeCell ref="G357:H357"/>
    <mergeCell ref="I357:J357"/>
    <mergeCell ref="K357:L357"/>
    <mergeCell ref="A360:N360"/>
    <mergeCell ref="D361:E361"/>
    <mergeCell ref="G361:H361"/>
    <mergeCell ref="I361:L361"/>
    <mergeCell ref="A362:A365"/>
    <mergeCell ref="B362:B365"/>
    <mergeCell ref="C362:C365"/>
    <mergeCell ref="D362:E365"/>
    <mergeCell ref="F362:F365"/>
    <mergeCell ref="G362:H365"/>
    <mergeCell ref="A367:N383"/>
    <mergeCell ref="A384:N384"/>
    <mergeCell ref="A387:N388"/>
    <mergeCell ref="B389:C389"/>
    <mergeCell ref="D389:F389"/>
    <mergeCell ref="G389:I389"/>
    <mergeCell ref="J389:K389"/>
    <mergeCell ref="L389:M389"/>
    <mergeCell ref="I362:J362"/>
    <mergeCell ref="K362:L362"/>
    <mergeCell ref="I363:J365"/>
    <mergeCell ref="K363:L365"/>
    <mergeCell ref="M363:N365"/>
    <mergeCell ref="A366:N366"/>
    <mergeCell ref="A392:B392"/>
    <mergeCell ref="E392:F392"/>
    <mergeCell ref="H392:I392"/>
    <mergeCell ref="A393:N393"/>
    <mergeCell ref="B390:C390"/>
    <mergeCell ref="D390:F390"/>
    <mergeCell ref="G390:I390"/>
    <mergeCell ref="J390:K390"/>
    <mergeCell ref="L390:M390"/>
    <mergeCell ref="A391:B391"/>
    <mergeCell ref="E391:F391"/>
    <mergeCell ref="H391:I391"/>
    <mergeCell ref="K391:L391"/>
    <mergeCell ref="K392:L392"/>
    <mergeCell ref="M394:N396"/>
    <mergeCell ref="C395:D396"/>
    <mergeCell ref="E395:F396"/>
    <mergeCell ref="G395:H396"/>
    <mergeCell ref="I395:J396"/>
    <mergeCell ref="K395:L396"/>
    <mergeCell ref="A394:B396"/>
    <mergeCell ref="C394:D394"/>
    <mergeCell ref="E394:F394"/>
    <mergeCell ref="G394:H394"/>
    <mergeCell ref="I394:J394"/>
    <mergeCell ref="K394:L394"/>
    <mergeCell ref="A397:N397"/>
    <mergeCell ref="D398:E398"/>
    <mergeCell ref="G398:H398"/>
    <mergeCell ref="I398:L398"/>
    <mergeCell ref="A399:A402"/>
    <mergeCell ref="B399:B402"/>
    <mergeCell ref="C399:C402"/>
    <mergeCell ref="D399:E402"/>
    <mergeCell ref="F399:F402"/>
    <mergeCell ref="G399:H402"/>
    <mergeCell ref="A404:N420"/>
    <mergeCell ref="A423:N424"/>
    <mergeCell ref="B425:C425"/>
    <mergeCell ref="D425:F425"/>
    <mergeCell ref="G425:I425"/>
    <mergeCell ref="J425:K425"/>
    <mergeCell ref="L425:M425"/>
    <mergeCell ref="I399:J399"/>
    <mergeCell ref="K399:L399"/>
    <mergeCell ref="I400:J402"/>
    <mergeCell ref="K400:L402"/>
    <mergeCell ref="M400:N402"/>
    <mergeCell ref="A403:N403"/>
    <mergeCell ref="A428:B428"/>
    <mergeCell ref="E428:F428"/>
    <mergeCell ref="H428:I428"/>
    <mergeCell ref="A429:N429"/>
    <mergeCell ref="B426:C426"/>
    <mergeCell ref="D426:F426"/>
    <mergeCell ref="G426:I426"/>
    <mergeCell ref="J426:K426"/>
    <mergeCell ref="L426:M426"/>
    <mergeCell ref="A427:B427"/>
    <mergeCell ref="E427:F427"/>
    <mergeCell ref="H427:I427"/>
    <mergeCell ref="K427:L427"/>
    <mergeCell ref="K428:L428"/>
    <mergeCell ref="M430:N432"/>
    <mergeCell ref="C431:D432"/>
    <mergeCell ref="E431:F432"/>
    <mergeCell ref="G431:H432"/>
    <mergeCell ref="I431:J432"/>
    <mergeCell ref="K431:L432"/>
    <mergeCell ref="A430:B432"/>
    <mergeCell ref="C430:D430"/>
    <mergeCell ref="E430:F430"/>
    <mergeCell ref="G430:H430"/>
    <mergeCell ref="I430:J430"/>
    <mergeCell ref="K430:L430"/>
    <mergeCell ref="A433:N433"/>
    <mergeCell ref="D434:E434"/>
    <mergeCell ref="G434:H434"/>
    <mergeCell ref="I434:L434"/>
    <mergeCell ref="A435:A438"/>
    <mergeCell ref="B435:B438"/>
    <mergeCell ref="C435:C438"/>
    <mergeCell ref="D435:E438"/>
    <mergeCell ref="F435:F438"/>
    <mergeCell ref="G435:H438"/>
    <mergeCell ref="D452:D453"/>
    <mergeCell ref="H452:H453"/>
    <mergeCell ref="I452:I453"/>
    <mergeCell ref="K452:K453"/>
    <mergeCell ref="I435:J435"/>
    <mergeCell ref="K435:L435"/>
    <mergeCell ref="I436:J438"/>
    <mergeCell ref="K436:L438"/>
    <mergeCell ref="M436:N438"/>
    <mergeCell ref="A439:N439"/>
    <mergeCell ref="H464:H465"/>
    <mergeCell ref="I464:I465"/>
    <mergeCell ref="J464:J465"/>
    <mergeCell ref="L464:L465"/>
    <mergeCell ref="M464:M465"/>
    <mergeCell ref="N464:N465"/>
    <mergeCell ref="H466:N466"/>
    <mergeCell ref="H467:N483"/>
    <mergeCell ref="K460:K461"/>
    <mergeCell ref="L460:L461"/>
    <mergeCell ref="M460:M461"/>
    <mergeCell ref="N459:N461"/>
    <mergeCell ref="H460:H461"/>
    <mergeCell ref="I460:I461"/>
    <mergeCell ref="J460:J461"/>
    <mergeCell ref="A486:N486"/>
    <mergeCell ref="A487:J487"/>
    <mergeCell ref="L487:N487"/>
    <mergeCell ref="A488:J488"/>
    <mergeCell ref="L488:N488"/>
    <mergeCell ref="A489:J489"/>
    <mergeCell ref="L489:N489"/>
    <mergeCell ref="A490:J490"/>
    <mergeCell ref="L490:N490"/>
    <mergeCell ref="A493:J493"/>
    <mergeCell ref="L493:N493"/>
    <mergeCell ref="A494:J494"/>
    <mergeCell ref="L494:N494"/>
    <mergeCell ref="A495:J495"/>
    <mergeCell ref="L495:N495"/>
    <mergeCell ref="A491:J491"/>
    <mergeCell ref="L491:N491"/>
    <mergeCell ref="A492:J492"/>
    <mergeCell ref="L492:N492"/>
    <mergeCell ref="A499:J499"/>
    <mergeCell ref="L499:N499"/>
    <mergeCell ref="A500:J500"/>
    <mergeCell ref="L500:N500"/>
    <mergeCell ref="A501:J501"/>
    <mergeCell ref="L501:N501"/>
    <mergeCell ref="A496:J496"/>
    <mergeCell ref="L496:N496"/>
    <mergeCell ref="A497:J497"/>
    <mergeCell ref="L497:N497"/>
    <mergeCell ref="A498:J498"/>
    <mergeCell ref="L498:N498"/>
    <mergeCell ref="A503:J503"/>
    <mergeCell ref="L503:N503"/>
    <mergeCell ref="A504:N504"/>
    <mergeCell ref="A505:J505"/>
    <mergeCell ref="L505:N505"/>
    <mergeCell ref="A506:J506"/>
    <mergeCell ref="L506:N506"/>
    <mergeCell ref="A502:J502"/>
    <mergeCell ref="L502:N502"/>
    <mergeCell ref="L511:N511"/>
    <mergeCell ref="A512:J512"/>
    <mergeCell ref="L512:N512"/>
    <mergeCell ref="A507:J507"/>
    <mergeCell ref="L507:N507"/>
    <mergeCell ref="A508:J508"/>
    <mergeCell ref="L508:N508"/>
    <mergeCell ref="A509:J509"/>
    <mergeCell ref="L509:N509"/>
    <mergeCell ref="A520:B520"/>
    <mergeCell ref="C520:D520"/>
    <mergeCell ref="E520:F520"/>
    <mergeCell ref="G520:H520"/>
    <mergeCell ref="I520:J520"/>
    <mergeCell ref="M520:N520"/>
    <mergeCell ref="A519:B519"/>
    <mergeCell ref="C519:D519"/>
    <mergeCell ref="E519:F519"/>
    <mergeCell ref="G519:H519"/>
    <mergeCell ref="I519:J519"/>
    <mergeCell ref="M519:N519"/>
    <mergeCell ref="A522:B522"/>
    <mergeCell ref="C522:D522"/>
    <mergeCell ref="E522:F522"/>
    <mergeCell ref="G522:H522"/>
    <mergeCell ref="I522:J522"/>
    <mergeCell ref="K522:L522"/>
    <mergeCell ref="M522:N522"/>
    <mergeCell ref="A521:B521"/>
    <mergeCell ref="C521:D521"/>
    <mergeCell ref="E521:F521"/>
    <mergeCell ref="G521:H521"/>
    <mergeCell ref="I521:J521"/>
    <mergeCell ref="K521:L521"/>
    <mergeCell ref="A524:B524"/>
    <mergeCell ref="C524:D524"/>
    <mergeCell ref="E524:F524"/>
    <mergeCell ref="G524:H524"/>
    <mergeCell ref="I524:J524"/>
    <mergeCell ref="M524:N524"/>
    <mergeCell ref="A523:B523"/>
    <mergeCell ref="C523:D523"/>
    <mergeCell ref="E523:F523"/>
    <mergeCell ref="G523:H523"/>
    <mergeCell ref="I523:J523"/>
    <mergeCell ref="K523:L524"/>
    <mergeCell ref="I528:J528"/>
    <mergeCell ref="K528:L528"/>
    <mergeCell ref="A527:B527"/>
    <mergeCell ref="C527:D527"/>
    <mergeCell ref="E527:F527"/>
    <mergeCell ref="G527:H527"/>
    <mergeCell ref="I527:J527"/>
    <mergeCell ref="M527:N527"/>
    <mergeCell ref="A526:B526"/>
    <mergeCell ref="C526:D526"/>
    <mergeCell ref="E526:F526"/>
    <mergeCell ref="G526:H526"/>
    <mergeCell ref="I526:J526"/>
    <mergeCell ref="M526:N526"/>
    <mergeCell ref="A547:B547"/>
    <mergeCell ref="C547:D547"/>
    <mergeCell ref="E547:F547"/>
    <mergeCell ref="G547:H547"/>
    <mergeCell ref="I547:J547"/>
    <mergeCell ref="M547:N547"/>
    <mergeCell ref="A546:B546"/>
    <mergeCell ref="C546:D546"/>
    <mergeCell ref="E546:F546"/>
    <mergeCell ref="G546:H546"/>
    <mergeCell ref="I546:J546"/>
    <mergeCell ref="M546:N546"/>
    <mergeCell ref="A548:B548"/>
    <mergeCell ref="C548:D548"/>
    <mergeCell ref="E548:F548"/>
    <mergeCell ref="G548:J548"/>
    <mergeCell ref="M548:N549"/>
    <mergeCell ref="A549:B549"/>
    <mergeCell ref="C549:D549"/>
    <mergeCell ref="E549:F549"/>
    <mergeCell ref="G549:J549"/>
    <mergeCell ref="I553:J553"/>
    <mergeCell ref="A554:B554"/>
    <mergeCell ref="D554:F554"/>
    <mergeCell ref="I554:J554"/>
    <mergeCell ref="A552:B552"/>
    <mergeCell ref="D552:F552"/>
    <mergeCell ref="G552:H554"/>
    <mergeCell ref="I552:J552"/>
    <mergeCell ref="A553:B553"/>
    <mergeCell ref="D553:F553"/>
    <mergeCell ref="A555:N555"/>
    <mergeCell ref="A556:C556"/>
    <mergeCell ref="E556:F556"/>
    <mergeCell ref="H556:I556"/>
    <mergeCell ref="K556:L556"/>
    <mergeCell ref="M556:N559"/>
    <mergeCell ref="A557:C557"/>
    <mergeCell ref="E557:F557"/>
    <mergeCell ref="H557:I557"/>
    <mergeCell ref="K557:L557"/>
    <mergeCell ref="A560:N560"/>
    <mergeCell ref="A561:N568"/>
    <mergeCell ref="A571:N571"/>
    <mergeCell ref="I572:I574"/>
    <mergeCell ref="N572:N574"/>
    <mergeCell ref="A558:C558"/>
    <mergeCell ref="E558:F558"/>
    <mergeCell ref="H558:I558"/>
    <mergeCell ref="K558:L558"/>
    <mergeCell ref="A559:C559"/>
    <mergeCell ref="E559:F559"/>
    <mergeCell ref="H559:I559"/>
    <mergeCell ref="K559:L559"/>
    <mergeCell ref="B578:C578"/>
    <mergeCell ref="D578:E579"/>
    <mergeCell ref="F578:G579"/>
    <mergeCell ref="I578:J578"/>
    <mergeCell ref="K578:L579"/>
    <mergeCell ref="M578:N579"/>
    <mergeCell ref="B579:C579"/>
    <mergeCell ref="I579:J579"/>
    <mergeCell ref="B577:C577"/>
    <mergeCell ref="D577:E577"/>
    <mergeCell ref="F577:G577"/>
    <mergeCell ref="I577:J577"/>
    <mergeCell ref="K577:L577"/>
    <mergeCell ref="M577:N577"/>
    <mergeCell ref="B583:C583"/>
    <mergeCell ref="D583:E584"/>
    <mergeCell ref="F583:G584"/>
    <mergeCell ref="I583:J583"/>
    <mergeCell ref="K583:L584"/>
    <mergeCell ref="M583:N584"/>
    <mergeCell ref="B584:C584"/>
    <mergeCell ref="I584:J584"/>
    <mergeCell ref="D580:G580"/>
    <mergeCell ref="K580:N580"/>
    <mergeCell ref="A581:N581"/>
    <mergeCell ref="B582:C582"/>
    <mergeCell ref="D582:E582"/>
    <mergeCell ref="F582:G582"/>
    <mergeCell ref="I582:J582"/>
    <mergeCell ref="K582:L582"/>
    <mergeCell ref="M582:N582"/>
    <mergeCell ref="D585:G585"/>
    <mergeCell ref="K585:N585"/>
    <mergeCell ref="A586:J586"/>
    <mergeCell ref="K586:N586"/>
    <mergeCell ref="A587:B587"/>
    <mergeCell ref="C587:D587"/>
    <mergeCell ref="E587:J587"/>
    <mergeCell ref="K587:L587"/>
    <mergeCell ref="N587:N589"/>
    <mergeCell ref="A588:B588"/>
    <mergeCell ref="A593:B594"/>
    <mergeCell ref="C593:H594"/>
    <mergeCell ref="I593:J594"/>
    <mergeCell ref="K593:L594"/>
    <mergeCell ref="A595:B596"/>
    <mergeCell ref="C595:H596"/>
    <mergeCell ref="I595:J596"/>
    <mergeCell ref="K595:L596"/>
    <mergeCell ref="C588:D588"/>
    <mergeCell ref="K588:L588"/>
    <mergeCell ref="A589:D589"/>
    <mergeCell ref="K589:L589"/>
    <mergeCell ref="A590:N590"/>
    <mergeCell ref="A591:B592"/>
    <mergeCell ref="C591:H592"/>
    <mergeCell ref="I591:J592"/>
    <mergeCell ref="K591:L592"/>
    <mergeCell ref="M591:N600"/>
    <mergeCell ref="A599:B600"/>
    <mergeCell ref="C599:H600"/>
    <mergeCell ref="I599:J600"/>
    <mergeCell ref="K599:L600"/>
    <mergeCell ref="A603:N603"/>
    <mergeCell ref="A604:N613"/>
    <mergeCell ref="A597:B598"/>
    <mergeCell ref="C597:H598"/>
    <mergeCell ref="I597:J598"/>
    <mergeCell ref="K597:L598"/>
    <mergeCell ref="A614:N614"/>
    <mergeCell ref="A615:A616"/>
    <mergeCell ref="B615:E616"/>
    <mergeCell ref="F615:F616"/>
    <mergeCell ref="G615:G616"/>
    <mergeCell ref="H615:H616"/>
    <mergeCell ref="I615:I616"/>
    <mergeCell ref="J615:K616"/>
    <mergeCell ref="L615:L616"/>
    <mergeCell ref="M615:M616"/>
    <mergeCell ref="N615:N616"/>
    <mergeCell ref="N617:N618"/>
    <mergeCell ref="A619:A620"/>
    <mergeCell ref="B619:E620"/>
    <mergeCell ref="F619:F620"/>
    <mergeCell ref="G619:G620"/>
    <mergeCell ref="H619:H620"/>
    <mergeCell ref="I619:I620"/>
    <mergeCell ref="J619:K620"/>
    <mergeCell ref="L619:L620"/>
    <mergeCell ref="M619:M620"/>
    <mergeCell ref="N619:N620"/>
    <mergeCell ref="A617:A618"/>
    <mergeCell ref="B617:E618"/>
    <mergeCell ref="F617:F618"/>
    <mergeCell ref="G617:G618"/>
    <mergeCell ref="H617:H618"/>
    <mergeCell ref="I617:I618"/>
    <mergeCell ref="J617:K618"/>
    <mergeCell ref="L617:L618"/>
    <mergeCell ref="M617:M618"/>
    <mergeCell ref="B623:E624"/>
    <mergeCell ref="F623:F624"/>
    <mergeCell ref="G623:G624"/>
    <mergeCell ref="H623:H624"/>
    <mergeCell ref="I623:I624"/>
    <mergeCell ref="J623:K624"/>
    <mergeCell ref="L623:L624"/>
    <mergeCell ref="M623:M624"/>
    <mergeCell ref="A621:A622"/>
    <mergeCell ref="B621:E622"/>
    <mergeCell ref="F621:F622"/>
    <mergeCell ref="G621:G622"/>
    <mergeCell ref="H621:H622"/>
    <mergeCell ref="I621:I622"/>
    <mergeCell ref="J621:K622"/>
    <mergeCell ref="L621:L622"/>
    <mergeCell ref="M621:M622"/>
    <mergeCell ref="A510:J510"/>
    <mergeCell ref="L510:N510"/>
    <mergeCell ref="A511:J511"/>
    <mergeCell ref="A485:N485"/>
    <mergeCell ref="A628:N638"/>
    <mergeCell ref="A627:N627"/>
    <mergeCell ref="L554:N554"/>
    <mergeCell ref="L553:N553"/>
    <mergeCell ref="L552:N552"/>
    <mergeCell ref="A545:N545"/>
    <mergeCell ref="A533:N542"/>
    <mergeCell ref="N625:N626"/>
    <mergeCell ref="N623:N624"/>
    <mergeCell ref="A625:A626"/>
    <mergeCell ref="B625:E626"/>
    <mergeCell ref="F625:F626"/>
    <mergeCell ref="G625:G626"/>
    <mergeCell ref="H625:H626"/>
    <mergeCell ref="I625:I626"/>
    <mergeCell ref="J625:K626"/>
    <mergeCell ref="L625:L626"/>
    <mergeCell ref="M625:M626"/>
    <mergeCell ref="N621:N622"/>
    <mergeCell ref="A623:A624"/>
    <mergeCell ref="M530:N530"/>
    <mergeCell ref="G530:H530"/>
    <mergeCell ref="I530:J530"/>
    <mergeCell ref="K530:L531"/>
    <mergeCell ref="M528:N528"/>
    <mergeCell ref="M523:N523"/>
    <mergeCell ref="M521:N521"/>
    <mergeCell ref="A513:J513"/>
    <mergeCell ref="L513:N513"/>
    <mergeCell ref="A514:J514"/>
    <mergeCell ref="L514:N514"/>
    <mergeCell ref="A515:J515"/>
    <mergeCell ref="L515:N515"/>
    <mergeCell ref="A529:B529"/>
    <mergeCell ref="C529:D529"/>
    <mergeCell ref="E529:F529"/>
    <mergeCell ref="G529:H529"/>
    <mergeCell ref="I529:J529"/>
    <mergeCell ref="K529:L529"/>
    <mergeCell ref="M529:N529"/>
    <mergeCell ref="A528:B528"/>
    <mergeCell ref="C528:D528"/>
    <mergeCell ref="E528:F528"/>
    <mergeCell ref="G528:H528"/>
    <mergeCell ref="A168:N168"/>
    <mergeCell ref="A385:N385"/>
    <mergeCell ref="A421:N421"/>
    <mergeCell ref="A448:N448"/>
    <mergeCell ref="J452:J453"/>
    <mergeCell ref="H456:L456"/>
    <mergeCell ref="I450:J450"/>
    <mergeCell ref="K450:L450"/>
    <mergeCell ref="H455:I455"/>
    <mergeCell ref="H450:H451"/>
    <mergeCell ref="M450:N456"/>
    <mergeCell ref="A440:N447"/>
    <mergeCell ref="A450:G450"/>
    <mergeCell ref="A451:B451"/>
    <mergeCell ref="C451:D451"/>
    <mergeCell ref="E451:G454"/>
    <mergeCell ref="A452:A453"/>
    <mergeCell ref="B452:B453"/>
    <mergeCell ref="L452:L453"/>
    <mergeCell ref="A455:F455"/>
    <mergeCell ref="G455:G461"/>
    <mergeCell ref="H457:N458"/>
    <mergeCell ref="A460:F461"/>
    <mergeCell ref="C452:C453"/>
    <mergeCell ref="A484:N484"/>
    <mergeCell ref="E203:F203"/>
    <mergeCell ref="A199:B203"/>
    <mergeCell ref="C202:D203"/>
    <mergeCell ref="I196:N196"/>
    <mergeCell ref="I197:N198"/>
    <mergeCell ref="E192:G192"/>
    <mergeCell ref="H192:J192"/>
    <mergeCell ref="I199:N199"/>
    <mergeCell ref="I200:N203"/>
    <mergeCell ref="G202:H203"/>
    <mergeCell ref="E193:K193"/>
    <mergeCell ref="A449:N449"/>
    <mergeCell ref="A422:N422"/>
    <mergeCell ref="A386:N386"/>
    <mergeCell ref="A349:N349"/>
    <mergeCell ref="A315:N315"/>
    <mergeCell ref="A284:N284"/>
    <mergeCell ref="A222:N222"/>
    <mergeCell ref="A462:G462"/>
    <mergeCell ref="H462:J462"/>
    <mergeCell ref="K462:K465"/>
    <mergeCell ref="L462:N462"/>
    <mergeCell ref="A463:G483"/>
    <mergeCell ref="A1:N1"/>
    <mergeCell ref="A88:N88"/>
    <mergeCell ref="A127:N127"/>
    <mergeCell ref="A167:N167"/>
    <mergeCell ref="A221:N221"/>
    <mergeCell ref="A251:N251"/>
    <mergeCell ref="A283:N283"/>
    <mergeCell ref="A314:N314"/>
    <mergeCell ref="A348:N348"/>
    <mergeCell ref="A46:N46"/>
    <mergeCell ref="I194:N194"/>
    <mergeCell ref="I195:N195"/>
    <mergeCell ref="L174:N174"/>
    <mergeCell ref="L175:N176"/>
    <mergeCell ref="K175:K176"/>
    <mergeCell ref="A173:N173"/>
    <mergeCell ref="A197:B198"/>
    <mergeCell ref="A194:B195"/>
    <mergeCell ref="E194:F194"/>
    <mergeCell ref="E195:F195"/>
    <mergeCell ref="E197:F198"/>
    <mergeCell ref="E199:F199"/>
    <mergeCell ref="E200:F201"/>
    <mergeCell ref="H191:J191"/>
    <mergeCell ref="A516:N516"/>
    <mergeCell ref="A543:N543"/>
    <mergeCell ref="A544:N544"/>
    <mergeCell ref="A569:N569"/>
    <mergeCell ref="A570:N570"/>
    <mergeCell ref="A601:N601"/>
    <mergeCell ref="A602:N602"/>
    <mergeCell ref="A639:N639"/>
    <mergeCell ref="A550:G551"/>
    <mergeCell ref="H550:N551"/>
    <mergeCell ref="A575:N576"/>
    <mergeCell ref="A532:N532"/>
    <mergeCell ref="A525:N525"/>
    <mergeCell ref="A518:N518"/>
    <mergeCell ref="A517:N517"/>
    <mergeCell ref="A531:B531"/>
    <mergeCell ref="C531:D531"/>
    <mergeCell ref="E531:F531"/>
    <mergeCell ref="G531:H531"/>
    <mergeCell ref="I531:J531"/>
    <mergeCell ref="M531:N531"/>
    <mergeCell ref="A530:B530"/>
    <mergeCell ref="C530:D530"/>
    <mergeCell ref="E530:F530"/>
  </mergeCells>
  <dataValidations count="179">
    <dataValidation allowBlank="1" showInputMessage="1" showErrorMessage="1" promptTitle="Cost ($) " prompt="Enter agency procured pricing for identified area(s). " sqref="L487:N502 L505:N514"/>
    <dataValidation allowBlank="1" showInputMessage="1" showErrorMessage="1" promptTitle="Duct Sealing Measure(s)" prompt="Enter Indentified Areas that require sealing along with the description and location. _x000a_Note: Be as descriptive as possible to create a comprehensive work order." sqref="A505:J514"/>
    <dataValidation allowBlank="1" showInputMessage="1" showErrorMessage="1" promptTitle="Air Infiltration Measure(s)" prompt="Enter Indentified Areas that require sealing along with the description and location. _x000a_Note: Be as descriptive as possible to create a comprehensive work order." sqref="A487:J502"/>
    <dataValidation type="list" allowBlank="1" showInputMessage="1" showErrorMessage="1" promptTitle="Wood Stove Passes Inspection" prompt="Inspection to include visual assessment of all venting, seals, fireblocking, etc. " sqref="M587">
      <formula1>"Yes, No, N/A"</formula1>
    </dataValidation>
    <dataValidation type="list" allowBlank="1" showInputMessage="1" showErrorMessage="1" promptTitle="Fireplace Present" prompt="Fireplace inspection to include visual assessment of venting, seals, fireblocking, etc. " sqref="M588">
      <formula1>"Yes, No, N/A"</formula1>
    </dataValidation>
    <dataValidation allowBlank="1" showInputMessage="1" showErrorMessage="1" promptTitle="Replacement Door Required" prompt="Replacement Door Required not an option under MHEA for addition. _x000a_" sqref="J140:J146"/>
    <dataValidation allowBlank="1" showInputMessage="1" showErrorMessage="1" promptTitle="Replacement Door Required" prompt="Select &quot;Yes&quot; or &quot;No&quot; to indicate if replacement is required (often because it is in poor condition and beyond repair) submit photo with Assessment. _x000a_" sqref="J131:J137"/>
    <dataValidation allowBlank="1" showInputMessage="1" showErrorMessage="1" promptTitle="Existing Inches" prompt="Enter existing Inches for Wall cavity. _x000a_" sqref="G9:G12"/>
    <dataValidation allowBlank="1" showInputMessage="1" showErrorMessage="1" promptTitle="Orientation " prompt="Enter the Orientation of the Carport, For more than more than one carport or porch attached to the home, describe the one that provides the most shding to the walls. _x000a_" sqref="L9:L12"/>
    <dataValidation allowBlank="1" showInputMessage="1" showErrorMessage="1" promptTitle="Weatherstrip Closet" prompt="Use this checkbox to indicate if a &quot;Jamb up&quot; &quot;Door Bottom&quot; or &quot;Threshold&quot; is needed for Closet. " sqref="C595:H596 B578:C578 I578:J578 B583:C583 I583:J583"/>
    <dataValidation type="list" allowBlank="1" showInputMessage="1" showErrorMessage="1" sqref="B580 I580 B585 I585">
      <formula1>"Small, Medium, Large, None "</formula1>
    </dataValidation>
    <dataValidation allowBlank="1" showInputMessage="1" showErrorMessage="1" promptTitle="Location " prompt="Enter the location of the appliance being evaluated, i.e. Furnace, HWH " sqref="B577:C577 I577:J577 B582:C582 I582:J582"/>
    <dataValidation type="list" allowBlank="1" showInputMessage="1" showErrorMessage="1" sqref="A435:A438 C431:D432 A428:B428 A399:A402 C395:D396 A392:B392 A362:A365 C358:D359 A355:B355 A328:A331 C324:D325 A321:B321">
      <formula1>"Central Air Conditioner, Window/Room AC, Heat Pump, Evaporative Cooler, Mini-Split, None"</formula1>
    </dataValidation>
    <dataValidation allowBlank="1" showInputMessage="1" showErrorMessage="1" promptTitle="Include in SIR " prompt="This checkbox allows you to indicate that you wish to have the selcted measure included in the calculation of the whole house (package) SIR for this audit. " sqref="N237:N238 N269:N270 N300:N301 N292"/>
    <dataValidation type="list" allowBlank="1" showInputMessage="1" showErrorMessage="1" promptTitle="Equipment Type" prompt="Select what type of heating system Mobile Home is using. " sqref="A228 A260 A291 C231:D232 A235:A238 C263:D264 A267:A270 C294:D295 A298:A301">
      <formula1>"Gravity Furnace, Forced Air Furnace, Fixed Electric Resistance, Portable Resistance Heat, Heat Pump, Vented Space Heater, Unvented Space Heater, Other"</formula1>
    </dataValidation>
    <dataValidation allowBlank="1" showInputMessage="1" showErrorMessage="1" promptTitle="(Add)Floor Height Above G. Level" prompt="Enter the height to the bottom of the floor joist in units of inches. " sqref="K210:N212"/>
    <dataValidation type="list" allowBlank="1" showInputMessage="1" showErrorMessage="1" promptTitle="Draft Test Results" prompt="Enter Results of Draft Test from Assessment. " sqref="M531:N531 M524:N524">
      <formula1>"Pass, Fail, N/A"</formula1>
    </dataValidation>
    <dataValidation type="list" allowBlank="1" showInputMessage="1" showErrorMessage="1" sqref="M547:N547">
      <formula1>"Good, Fair, Poor "</formula1>
    </dataValidation>
    <dataValidation type="list" allowBlank="1" showInputMessage="1" showErrorMessage="1" promptTitle="Condition of HWH" prompt="Enter Current Condition of HWH. " sqref="M522:N522 M529:N529">
      <formula1>"Good, Fair, Poor"</formula1>
    </dataValidation>
    <dataValidation type="list" allowBlank="1" showInputMessage="1" showErrorMessage="1" promptTitle="Condition " prompt="Please choose existing condition of Attic. " sqref="K175">
      <formula1>"Good, Fair, Poor "</formula1>
    </dataValidation>
    <dataValidation allowBlank="1" showInputMessage="1" showErrorMessage="1" promptTitle="Gas Leak Present" prompt="Check the box is there is gas leak present at appliance " sqref="N226 N258 N289"/>
    <dataValidation allowBlank="1" showInputMessage="1" showErrorMessage="1" promptTitle="Existing R-Value" prompt="Enter Existing R-Value for MH- Addition" sqref="A206:B208"/>
    <dataValidation allowBlank="1" showInputMessage="1" showErrorMessage="1" promptTitle="Existing R-Value" prompt="Enter Existing R-Value for MH. " sqref="E192"/>
    <dataValidation type="list" allowBlank="1" showInputMessage="1" showErrorMessage="1" promptTitle="Existing R-Value" prompt="Enter Existing R-Value for MH Addition. " sqref="H175:H176">
      <formula1>"Batt/Blanket, Loose Fill, Foam Core"</formula1>
    </dataValidation>
    <dataValidation allowBlank="1" showInputMessage="1" showErrorMessage="1" promptTitle="Existing R-Value" prompt="Enter the Existing R-Value for MH. " sqref="F171:F172"/>
    <dataValidation type="list" allowBlank="1" showInputMessage="1" showErrorMessage="1" promptTitle="Install Solar Screen " prompt="Does Window meet criteria to install a Solar Screen? Options, &quot;Yes, No&quot;_x000a_" sqref="J52:J71 J92:J111">
      <formula1>"Yes, No"</formula1>
    </dataValidation>
    <dataValidation type="list" allowBlank="1" showInputMessage="1" showErrorMessage="1" promptTitle="Existing R-Value" prompt="Enter Existing R-Value for Addition of Mobile Home. " sqref="G15:G18">
      <formula1>"Batt/Blanket, Loose Fill, Foam Core"</formula1>
    </dataValidation>
    <dataValidation allowBlank="1" showInputMessage="1" showErrorMessage="1" promptTitle="Existing R-Value" prompt="Enter Existing R-Value for Mobile Home Cavity. " sqref="I9:I12"/>
    <dataValidation type="list" allowBlank="1" showInputMessage="1" showErrorMessage="1" promptTitle="Wall Type" prompt="Enter Wall Type " sqref="M4:N5">
      <formula1>"Metal, Wood, Vinyl, Other "</formula1>
    </dataValidation>
    <dataValidation allowBlank="1" showInputMessage="1" showErrorMessage="1" promptTitle="Additional Cost ($/door)" prompt="Enter any additional cost associated with door replacement in units of dollars. " sqref="L131:N137 K140:N146"/>
    <dataValidation allowBlank="1" showInputMessage="1" showErrorMessage="1" promptTitle="Include in SIR " prompt="This checkbox allows you to indicate whether you wish to have the door repalcement included in the calculation of the whole house (package) SIR for this audit. " sqref="K131:K137"/>
    <dataValidation type="list" allowBlank="1" showInputMessage="1" showErrorMessage="1" promptTitle="Orientation " prompt="Select the orientation of the door, Options are North (N), South (S), (E), East, (W), West " sqref="I131:I137 I140:I146">
      <formula1>"N,S,E,W"</formula1>
    </dataValidation>
    <dataValidation type="list" allowBlank="1" showInputMessage="1" showErrorMessage="1" promptTitle="Condition" prompt="Enter the current condition of the cooling system being evaluated. " sqref="N319 N353 N390 N426">
      <formula1>"Good, Fair, Poor but working"</formula1>
    </dataValidation>
    <dataValidation allowBlank="1" showInputMessage="1" showErrorMessage="1" promptTitle="Floor Height Above Ground Level " prompt="Enter the height to the bottom of the floor joist in units of inches. " sqref="H192"/>
    <dataValidation type="list" allowBlank="1" showInputMessage="1" showErrorMessage="1" promptTitle="Existing Insulation Type " prompt="Select the Type of Insulation in the Ceiling Cavity. " sqref="F175">
      <formula1>"Batt/Blanket, Loose Fill, Foam Core"</formula1>
    </dataValidation>
    <dataValidation type="list" allowBlank="1" showInputMessage="1" showErrorMessage="1" promptTitle="Orientation" prompt="Indicate the orientation of the Window being evaluated. _x000a_" sqref="K92:K111">
      <formula1>"N,S,E,W"</formula1>
    </dataValidation>
    <dataValidation type="list" allowBlank="1" showInputMessage="1" showErrorMessage="1" promptTitle="Leakiness " prompt="Select the level of leakiness that is appropriate for the window being evaluated. Make sure there is sufficient documentation to support a window reported as &quot;loose.&quot;" sqref="G52:G71">
      <formula1>"Very Tight, Tight, Medium, Loose, Very Loose"</formula1>
    </dataValidation>
    <dataValidation allowBlank="1" showInputMessage="1" showErrorMessage="1" promptTitle="Thickness" prompt="Enter the thickness of existing insulation by type in unit of inches. Enter 0 for any insulation type that does not exist. " sqref="K206:K208"/>
    <dataValidation allowBlank="1" showInputMessage="1" showErrorMessage="1" promptTitle="Qty." prompt="How many Smoke/CO Detectors exist or need to add. " sqref="A574 C574 E574 G574 J574 L574"/>
    <dataValidation allowBlank="1" showInputMessage="1" showErrorMessage="1" promptTitle="Smoke/CO Detector" prompt="Enter whether Smoke/CO exists in the current location OR to add. " sqref="A573 C573 E573 G573 J573 L573"/>
    <dataValidation allowBlank="1" showInputMessage="1" showErrorMessage="1" promptTitle="Location" prompt="Enter Location of CO/Smoke Detector " sqref="A572 C572 E572 G572 J572 L572"/>
    <dataValidation allowBlank="1" showInputMessage="1" showErrorMessage="1" promptTitle="Replacement Required" prompt="Use this checkbox to indicate that a system replacement is necessary based on the inspection of existing cooling system. " sqref="M362 M399 M435 M328"/>
    <dataValidation allowBlank="1" showInputMessage="1" showErrorMessage="1" promptTitle="Cost ($) Labor- Material " prompt="Enter the Labor and Material cost associated with replacing the primary cooling system. " sqref="I363:L365 I400:L402 I436:L438 I329:L331"/>
    <dataValidation type="list" allowBlank="1" showInputMessage="1" showErrorMessage="1" promptTitle="Efficiency Units" prompt="Select the efficiency of the cooling system" sqref="D362:E365 D399:E402 D435:E438 D328:E331">
      <formula1>"Steady State, AFUE, HSPF, COP"</formula1>
    </dataValidation>
    <dataValidation type="list" allowBlank="1" showInputMessage="1" showErrorMessage="1" promptTitle="Location" prompt="Enter direction of cooling system at the assessment. " sqref="L319 L353 L390 L426">
      <formula1>"North, South, East, West"</formula1>
    </dataValidation>
    <dataValidation allowBlank="1" showInputMessage="1" showErrorMessage="1" promptTitle="Tune-up Mandatory" prompt="Use this checkbox to indicate that a system tune-up is all that is necessary based on the inspection of the cooling system. " sqref="M321 M355 M392 M428"/>
    <dataValidation allowBlank="1" showInputMessage="1" showErrorMessage="1" promptTitle="Efficiency" prompt="Select the efficiency of the cooling system " sqref="G358:H359 C362:C365 G395:H396 C399:C402 G431:H432 C435:C438 G324:H325 C328:C331"/>
    <dataValidation allowBlank="1" showInputMessage="1" showErrorMessage="1" promptTitle="Floor Area Cooled %" prompt="Enter the estimate of the percent of floor area that is cooled by the cooling system being described. " sqref="K358:L359 J321 K395:L396 J355 K431:L432 J392 K324:L325 J428"/>
    <dataValidation type="list" allowBlank="1" showInputMessage="1" showErrorMessage="1" promptTitle="Efficiency Units " prompt="Select the efficiency of the cooling system" sqref="I358:J359 I395:J396 I431:J432 I324:J325">
      <formula1>"EER, SEER, COP"</formula1>
    </dataValidation>
    <dataValidation type="list" allowBlank="1" showInputMessage="1" showErrorMessage="1" promptTitle="Duct Location" prompt="Select the location of Insulation, if any, associated with the main supply air duct." sqref="F362:F365 F399:F402 F435:F438 F328:F331">
      <formula1>"Floor, Ceiling, None"</formula1>
    </dataValidation>
    <dataValidation type="list" allowBlank="1" showInputMessage="1" showErrorMessage="1" promptTitle="Duct Location" prompt="Select the Location of the main supply air duct for the cooling system. Usually Mobile Homes have a single duct that runs along the center of the home, or two ducts, each running along the length of the home and connected by a cross-over duct." sqref="G355 G392 G428 G321">
      <formula1>"Floor, Ceiling, None"</formula1>
    </dataValidation>
    <dataValidation type="list" allowBlank="1" showInputMessage="1" showErrorMessage="1" promptTitle="Duct Insulation Location" prompt="Select the Location of the main supply air duct for the cooling system. Usually Mobile Homes have a single duct that runs along the center of the home, or two ducts, each running along the length of the home and connected by a cross-over duct. " sqref="H355:I355 G362:H365 H392:I392 G399:H402 H428:I428 G435:H438 H321:I321 G328:H331">
      <formula1>"Above Duct, Below Duct, Around Duct or Ductboard, No Insulation"</formula1>
    </dataValidation>
    <dataValidation type="list" allowBlank="1" showInputMessage="1" showErrorMessage="1" promptTitle="Efficiency Units" prompt="Select the efficiency of the cooling system" sqref="E355:F355 E392:F392 E428:F428 E321:F321">
      <formula1>"EER, SEER, COP"</formula1>
    </dataValidation>
    <dataValidation allowBlank="1" showInputMessage="1" showErrorMessage="1" promptTitle="Efficiency " prompt="Select the efficiency of the cooling system " sqref="D355 D392 D428 D321"/>
    <dataValidation allowBlank="1" showInputMessage="1" showErrorMessage="1" promptTitle="Capacity (kBtu/hr)" prompt="Enter the rated input in kBtu/hr for appliance. Capacity can often be obtained directly from the nameplate of the cooling system. " sqref="C355 E358:F359 B362:B365 C392 E395:F396 B399:B402 C428 E431:F432 B435:B438 C321 E324:F325 B328:B331"/>
    <dataValidation allowBlank="1" showInputMessage="1" showErrorMessage="1" promptTitle="Capacity (kBtu)" prompt="Enter the rated input in kBtu/hr for appliance. Capacity can often be obtained directly from the nameplate of the heating system. " sqref="C298:C301"/>
    <dataValidation allowBlank="1" showInputMessage="1" showErrorMessage="1" promptTitle="Include in SIR" prompt="This checkbox allows you to indicate that you wish to have the selcted measure included in the calculation of the whole house (package) SIR for this audit. " sqref="N328 N362 N355 N399 N392 N435 N321 N428"/>
    <dataValidation allowBlank="1" showInputMessage="1" showErrorMessage="1" promptTitle="Replacement Required" prompt="Use this checkbox to indicate that a system replacement is necessary based on the inspection of the existing heating/cooling system. " sqref="N235 N267 N298"/>
    <dataValidation allowBlank="1" showInputMessage="1" showErrorMessage="1" promptTitle="Cost- Labor/Material" prompt="Enter the Labor and Material cost associated with replacing the primary heating system. " sqref="J236:M238 J268:M270 J299:M301"/>
    <dataValidation type="list" allowBlank="1" showInputMessage="1" showErrorMessage="1" promptTitle="Efficiency Units " prompt="Enter the efficiency of the heating sytem in the Efficiency Units selected, which is often displayed on the unit label or in the unit specifications. _x000a_" sqref="E228:F228 E235:F238 E260:F260 E267:F270 E291:F291 E298:F301">
      <formula1>"Steady State, AFUE, HSPF, COP"</formula1>
    </dataValidation>
    <dataValidation allowBlank="1" showInputMessage="1" showErrorMessage="1" promptTitle="Include In SIR" prompt="This checkbox allows you to indicate that you wish to have the selcted measure included in the calculation of the whole house (package) SIR for this audit. " sqref="N229 N261"/>
    <dataValidation allowBlank="1" showInputMessage="1" showErrorMessage="1" promptTitle="Efficiency" prompt="Enter the efficiency of the heating sytem in the Efficiency Units selected, which is often displayed on the unit label or in the unit specifications. " sqref="I231:J232 I263:J264 I294:J295"/>
    <dataValidation type="list" allowBlank="1" showInputMessage="1" showErrorMessage="1" promptTitle="Efficiency Units " prompt="Enter the efficiency of the heating sytem in the Efficiency Units selected, which is often displayed on the unit label or in the unit specifications. " sqref="K231:L232 K263:L264 K294:L295">
      <formula1>"Steady State, AFUE, HSPF, COP"</formula1>
    </dataValidation>
    <dataValidation type="list" allowBlank="1" showInputMessage="1" showErrorMessage="1" promptTitle="Fuel Type" prompt="Select the type of fuel used by the heating system. " sqref="E231:F232 E263:F264 E294:F295 B235:B238 B267:B270">
      <formula1>"Natural Gas, Oil, Electricity, Propane, Wood, Coal, Kerosene, Other"</formula1>
    </dataValidation>
    <dataValidation allowBlank="1" showInputMessage="1" showErrorMessage="1" promptTitle="Tune-Up Mandatory" prompt="Use this checkbox to indicate that a system tune-up is all that is necessary based on the inspection of the heating system. " sqref="N228 N260 N291"/>
    <dataValidation allowBlank="1" showInputMessage="1" showErrorMessage="1" promptTitle="Programmable Thermostat" prompt="Use this checkbox to indicate whether the existing thermostat is programmable model that allows automatic setback of the heating set-point. " sqref="L228:M228 L260:M260 L291:M291"/>
    <dataValidation allowBlank="1" showInputMessage="1" showErrorMessage="1" promptTitle="CO Reading" prompt="Enter the CO Reading taken from the Combustion Analyzer from the Assessment. Ensure there is a hard copy in file. " sqref="K228 K260 K291"/>
    <dataValidation allowBlank="1" showInputMessage="1" showErrorMessage="1" promptTitle="Heat Supplied %" prompt="Enter the percent of floor area that is heated by the heating system. " sqref="J228 J260 J291"/>
    <dataValidation type="list" allowBlank="1" showInputMessage="1" showErrorMessage="1" promptTitle="Duct Insulation Location" prompt="Select the location of Insulation, if any, associated with the main supply air duct. " sqref="H228:I228 H235:I238 H260:I260 H267:I270 H291:I291 H298:I301">
      <formula1>"Above Duct, Below Duct, Around Duct or Ductboard, No Insulation"</formula1>
    </dataValidation>
    <dataValidation type="list" allowBlank="1" showInputMessage="1" showErrorMessage="1" promptTitle="Duct Location" prompt="Select the Location of the main supply air duct for the heating system. Usually Mobile Homes have a single duct that runs along the center of the home, or two ducts, each running along the length of the home and connected by a cross-over duct. " sqref="G228 G235:G238 G260 G267:G270 G291 G298:G301">
      <formula1>"Floor, Ceiling, None"</formula1>
    </dataValidation>
    <dataValidation allowBlank="1" showInputMessage="1" showErrorMessage="1" promptTitle="Efficiency " prompt="Enter the efficiency of the heating sytem in the Efficiency Units selected, which is often displayed on the unit label or in the unit specifications. _x000a_" sqref="D228 D235:D238 D260 D267:D270 D291 D298:D301"/>
    <dataValidation allowBlank="1" showInputMessage="1" showErrorMessage="1" promptTitle="Capacity (kBtu/hr)" prompt="Enter the rated input in kBtu/hr for appliance. Capacity can often be obtained directly from the nameplate of the heating system. _x000a_" sqref="C228 G231:H232 C260 G263:H264 C291 G294:H295 C235:C238"/>
    <dataValidation type="list" allowBlank="1" showInputMessage="1" showErrorMessage="1" promptTitle="Fuel Type" prompt="Select the type of fuel used by the heating system. _x000a_" sqref="B228 B260 B291">
      <formula1>"Natural Gas, Oil, Electricity, Propane, Wood, Coal, Kerosene, Other"</formula1>
    </dataValidation>
    <dataValidation allowBlank="1" showInputMessage="1" showErrorMessage="1" promptTitle="Max. Depth for Added Insulation" prompt="Enter the depth of space available for additional insulation in the addtion floor section in unit of Inches. _x000a_" sqref="L206"/>
    <dataValidation allowBlank="1" showInputMessage="1" showErrorMessage="1" promptTitle="Floor Length and Width" prompt="Enter the dimensions of the addition floor in feet. " sqref="E211:J212"/>
    <dataValidation allowBlank="1" showInputMessage="1" showErrorMessage="1" promptTitle="Additional Cost ($)" prompt="Enter any additional cost associated with insulating the floor in units of dollars. " sqref="G202 I197"/>
    <dataValidation allowBlank="1" showInputMessage="1" showErrorMessage="1" promptTitle="Batt/Blanket Thickness (in)" prompt="Enter the amount of existing Batt/Blanket insulation in Inches for both wing and belly sections. " sqref="D200:D201 C200:C202 G200:H201"/>
    <dataValidation type="list" showInputMessage="1" showErrorMessage="1" promptTitle="Batt/Blanket Insulation Location" prompt="Indicate where the Batt/Blanket insulation is located in the wing and belly sections. " sqref="C197:D198 G197:H198">
      <formula1>"Attached to Flooring, Between Joists, Attached Under Joist, None"</formula1>
    </dataValidation>
    <dataValidation allowBlank="1" showInputMessage="1" showErrorMessage="1" promptTitle="Loose Insulation Thickness (in)" prompt="Enter the amount of existing loose-fill insulation in Inches for both wing and belly selections. Enter 0 if insulation does not exist. " sqref="C195:D195 G195:H195"/>
    <dataValidation allowBlank="1" showInputMessage="1" showErrorMessage="1" promptTitle="Additional Cost ($)" prompt="Enter any additional cost associated with insulating this roof/ceiling in Dollars. " sqref="M171:N172"/>
    <dataValidation type="list" allowBlank="1" showInputMessage="1" showErrorMessage="1" promptTitle="Add Ventilation" prompt="Select &quot;Yes&quot; or &quot;No&quot; to indicate whether additional ventilation is needed. Use Attic Calc. " sqref="L171:L172 J175:J176">
      <formula1>"Yes, No, N/A"</formula1>
    </dataValidation>
    <dataValidation allowBlank="1" showInputMessage="1" showErrorMessage="1" promptTitle="Cathedral Ceiling" prompt="A Cathedral Ceiling is a sloped or vaulted ceiling where the ceiling and roof planes are parallel. Enter the percent of floor area that is under a catherdral ceiling. Enter 0 if no segment of the Mobile Home has a cathedral ceiling. " sqref="K171:K172"/>
    <dataValidation allowBlank="1" showInputMessage="1" showErrorMessage="1" promptTitle="Pitched Roof" prompt="Note: Only complete for pitched roof applications. _x000a_Enter the Thickness of added Insulation in Inches you want MHEA to evaluate. " sqref="H171:H172"/>
    <dataValidation allowBlank="1" showInputMessage="1" showErrorMessage="1" promptTitle="Bowstring Roofs" prompt="Note: This field is not completed if a flat or pitched roof is selected. _x000a_Enter the Max. height in Inches of the roof above the ceiling. " sqref="G171:G172"/>
    <dataValidation allowBlank="1" showInputMessage="1" showErrorMessage="1" promptTitle="Depth (in)" prompt="Enter the Measured Inches of Insulation during the Assessment._x000a_" sqref="I175:I176 E171:E172"/>
    <dataValidation type="list" allowBlank="1" showInputMessage="1" showErrorMessage="1" promptTitle="Existing Insulation Type" prompt="Select the Type of Insulation in the Ceiling Cavity. _x000a_" sqref="D171">
      <formula1>"Batt/Blanket, Loose Fill, Foam Core"</formula1>
    </dataValidation>
    <dataValidation type="list" allowBlank="1" showInputMessage="1" showErrorMessage="1" promptTitle="Joist Size" prompt="If the roof type selected is Flat, then enter the corresponding Joist Size from the Assessment_x000a_" sqref="C171:C172 C175">
      <formula1>"2 x 2, 2 x 4, 2 x 6"</formula1>
    </dataValidation>
    <dataValidation allowBlank="1" showInputMessage="1" showErrorMessage="1" promptTitle="Number Facing" prompt="Enter the number of exterior doors with this description facing the closet direction. " sqref="H131:H137 H140:H146"/>
    <dataValidation allowBlank="1" showInputMessage="1" showErrorMessage="1" promptTitle="Area (Sq. Ft.)" prompt="Area in Sqaure Feet is calculated based off Width and Height. " sqref="G131:G137 G140:G146"/>
    <dataValidation allowBlank="1" showInputMessage="1" showErrorMessage="1" promptTitle="Height (in)" prompt="Enter the Height of the door opening in units of inches. " sqref="F131:F137 F140:F146"/>
    <dataValidation allowBlank="1" showInputMessage="1" showErrorMessage="1" promptTitle="Width (in)" prompt="Enter the Width of the door opening in units of inches. _x000a_" sqref="E131:E137 E140:E146"/>
    <dataValidation type="list" allowBlank="1" showInputMessage="1" showErrorMessage="1" promptTitle="Storm Door" prompt="Select to indicate if any storm door is installed on this door." sqref="D131:D137 D140:D146">
      <formula1>"Yes, No"</formula1>
    </dataValidation>
    <dataValidation type="list" allowBlank="1" showInputMessage="1" showErrorMessage="1" promptTitle="Door Type" prompt="Select the type of door being evaluated._x000a_" sqref="C140:C146 C131:C137">
      <formula1>"Hollow Core Wood, Solid Core Wood, Insulated Steel, Single Pane Sliding Glass, Double Pane Sliding Glass, Manufactured Door"</formula1>
    </dataValidation>
    <dataValidation allowBlank="1" showInputMessage="1" showErrorMessage="1" promptTitle="Door Code" prompt="Input the identifying number or code used for this door, for auditing purposes." sqref="A131:A137 A140:A146"/>
    <dataValidation allowBlank="1" showInputMessage="1" showErrorMessage="1" promptTitle="Orientation" prompt="Indicate the orientation of the Window being evaluated. _x000a_" sqref="K52:K71"/>
    <dataValidation allowBlank="1" showInputMessage="1" showErrorMessage="1" promptTitle="Window Height (in)" prompt="Enter the Height of the window (Including the window frame) in units of inches (accuracy to the nearest inch is usually satisfactory) " sqref="I52:I71 I92:I111"/>
    <dataValidation allowBlank="1" showInputMessage="1" showErrorMessage="1" promptTitle="Window Width (in)" prompt="Enter the Width of the window (Including the window frame) in units of inches (accuracy to the nearest inch is usually satisfactory) " sqref="H52:H71 H92:H111"/>
    <dataValidation allowBlank="1" showInputMessage="1" showErrorMessage="1" promptTitle="Window Code" prompt="Enter Corresponding Window Code for Mobile Home. _x000a_" sqref="A52:A71 A92:A111"/>
    <dataValidation allowBlank="1" showInputMessage="1" showErrorMessage="1" promptTitle="Interior Wall Max. and Min. " prompt="Enter the height in feet of the addition walls as seen from the addition's conditioned space. If the walls are of varying height, enter the max. and min. wall heights. If the walls are all the same height, enter the same value in BOTH. " sqref="K15:L18"/>
    <dataValidation type="list" allowBlank="1" showErrorMessage="1" sqref="H15:J18">
      <formula1>"Maximum Wall Height at Interior Wall, Maximum Wall Height at Center of Addition, All Addition Walls are Same Height"</formula1>
    </dataValidation>
    <dataValidation type="list" allowBlank="1" showInputMessage="1" showErrorMessage="1" promptTitle="Existing Insulation" prompt="MHEA assumes that exterior walls of the mobile home may have Batt/Blanet, Loose Fill, or Foam Core Insulation. " sqref="E15:E18">
      <formula1>"Batt/Blanket, Loose Fill, Foam Core"</formula1>
    </dataValidation>
    <dataValidation type="list" allowBlank="1" showInputMessage="1" showErrorMessage="1" promptTitle="Addition Orientation" prompt="Select the orientation of the wall of the Mobile Home to which the addtion is attached. " sqref="C15:C18">
      <formula1>"North, South, East, West"</formula1>
    </dataValidation>
    <dataValidation type="list" allowBlank="1" showInputMessage="1" showErrorMessage="1" promptTitle="Roof Color" prompt="A White or Reflective Roof appears white or shiny metallic, is clean and has little or no discoloration due to weathering. _x000a_Majority of roofs will be classified as Normal or Weathered. " sqref="B171:B172">
      <formula1>"White Reflective or Shaded, Normal or Weathered"</formula1>
    </dataValidation>
    <dataValidation allowBlank="1" showInputMessage="1" showErrorMessage="1" promptTitle="Additional Cost" prompt="Enter any additional cost associated with insulating this specific wall segment in units of dollars. _x000a_" sqref="M9:N12 N15:N18"/>
    <dataValidation allowBlank="1" showInputMessage="1" showErrorMessage="1" promptTitle="Carport/Porch Roof " prompt="A Carport/Porch Roof is a shelter with no walls that extends out from one wall of the Mobile Home. Measurements taken at Assessment. _x000a_" sqref="J9:K12"/>
    <dataValidation allowBlank="1" showInputMessage="1" showErrorMessage="1" promptTitle="Uninsulateable Wall Area (Sq Ft)" prompt="Enter Gross Area of the Wall in Sq. Ft. that is not accessible for Insulating. _x000a_" sqref="H9:H12"/>
    <dataValidation allowBlank="1" showInputMessage="1" showErrorMessage="1" promptTitle="Existing Inches" prompt="Enter existing Inches for Wall. Default value of 3.5 Inches. _x000a_" sqref="F15:F18"/>
    <dataValidation type="list" allowBlank="1" showInputMessage="1" showErrorMessage="1" promptTitle="Wall Ventilation" prompt="Indicate whether the walls are vented or not vented. _x000a_" sqref="E9:E12 D15:D18">
      <formula1>"Vented, Not Vented"</formula1>
    </dataValidation>
    <dataValidation type="list" allowBlank="1" showInputMessage="1" showErrorMessage="1" promptTitle="Orientation of Long Wall" prompt="Select orientation of the front wall as the long wall. _x000a_" sqref="D9:D12">
      <formula1>"North, South, East, West"</formula1>
    </dataValidation>
    <dataValidation allowBlank="1" showInputMessage="1" showErrorMessage="1" promptTitle="Wall Code" prompt="Enter Corresponding Wall Code for Home. _x000a_" sqref="A9:A12 A15:A18"/>
    <dataValidation type="list" allowBlank="1" showInputMessage="1" showErrorMessage="1" promptTitle="Home Leakiness" prompt="Select the option that best describes the air leakage rate of the home prior to Weatherization Work. _x000a_" sqref="I4:J5">
      <formula1>"Tight, Medium, Loose"</formula1>
    </dataValidation>
    <dataValidation type="list" allowBlank="1" showInputMessage="1" showErrorMessage="1" promptTitle="Outoor HWH Closet" prompt="Select to &quot;Yes&quot; or &quot;No&quot; if the Water Heater is located in an unconditioned closet with an exterior access. " sqref="G4:H5">
      <formula1>"Yes, No"</formula1>
    </dataValidation>
    <dataValidation allowBlank="1" showInputMessage="1" showErrorMessage="1" promptTitle="Exterior Wall Height (ft')" prompt="Enter Height of the Exterior Wall of the Home in Units of Feet. &quot;Measured from Floor to Ceiling&quot; " sqref="D4:D5"/>
    <dataValidation allowBlank="1" showInputMessage="1" showErrorMessage="1" promptTitle="Width (ft')" prompt="Enter the Wide of the Home in Units of Feet_x000a_" sqref="C4:C5"/>
    <dataValidation allowBlank="1" showInputMessage="1" showErrorMessage="1" promptTitle="Length (Ft')" prompt="Enter the Length of Home in units of Feet. Note: Do not include the &quot;Towing Tongue&quot;_x000a_" sqref="B4:B5"/>
    <dataValidation allowBlank="1" showInputMessage="1" showErrorMessage="1" promptTitle="Sq. Footage" prompt="Typically Measured by (Length x Width) " sqref="A4:A5"/>
    <dataValidation type="list" allowBlank="1" showInputMessage="1" showErrorMessage="1" promptTitle="Roof Color" prompt="A White or Reflective Roof appears white or shiny metallic, is clean and has little or no discoloration due to weathering. _x000a_Majority of roofs will be classified as Normal or Weathered. _x000a_" sqref="K4:L5">
      <formula1>"White Reflective or Shaded, Normal or Weathered"</formula1>
    </dataValidation>
    <dataValidation type="list" allowBlank="1" showInputMessage="1" showErrorMessage="1" sqref="M589">
      <formula1>"Tight, Medium, Loose"</formula1>
    </dataValidation>
    <dataValidation type="list" allowBlank="1" showInputMessage="1" showErrorMessage="1" sqref="I615:I626">
      <formula1>"Yes, No"</formula1>
    </dataValidation>
    <dataValidation type="list" allowBlank="1" showInputMessage="1" showErrorMessage="1" promptTitle="Wind Shielding" prompt="-Well Shielded, surrounded by thick vegetation,closely surrounded by other homes. _x000a_-Normally Shielded, found in a typical manufactured housing._x000a_-Exposed, Has no surrounding homes or vegetation to protect it. " sqref="E4:F5">
      <formula1>"Well Shielded, Normal Shielding, Exposed"</formula1>
    </dataValidation>
    <dataValidation type="list" allowBlank="1" showInputMessage="1" showErrorMessage="1" promptTitle="Stud Size" prompt="Enter the stud size used in framing this wall section. " sqref="B9:B12 B15:B18">
      <formula1>"2x2,2x3, 2x4, 2x6, 2x8 "</formula1>
    </dataValidation>
    <dataValidation type="list" allowBlank="1" showInputMessage="1" showErrorMessage="1" promptTitle="Condition " prompt="Enter Condition of Wall Being Evaluated_x000a_" sqref="C9:C12 M15:M18">
      <formula1>"Good, Fair, Poor"</formula1>
    </dataValidation>
    <dataValidation type="list" allowBlank="1" showInputMessage="1" showErrorMessage="1" promptTitle="Condition" prompt="Enter Condition of Window Being Evaluated_x000a_" sqref="M52:M71 M92:M111">
      <formula1>"Good, Fair, Poor "</formula1>
    </dataValidation>
    <dataValidation allowBlank="1" showInputMessage="1" promptTitle="Corresponding Wall Code" prompt="Input the appropriate wall code that this window is on, for auditing purposes." sqref="L52:L71 L92:L111"/>
    <dataValidation allowBlank="1" showInputMessage="1" showErrorMessage="1" promptTitle="Window Guide for Condition" prompt="Please see condition guide weatherization.ornl.gov" sqref="M51 M91"/>
    <dataValidation type="list" allowBlank="1" showInputMessage="1" showErrorMessage="1" promptTitle="Tightness" prompt="Select the level of leakiness that is appropriate for the window being evaluated. Make sure there is sufficient documentation to support a window reported as &quot;loose.&quot;" sqref="G92:G111">
      <formula1>"Very Tight, Tight, Medium, Loose, Very Loose"</formula1>
    </dataValidation>
    <dataValidation type="list" allowBlank="1" showInputMessage="1" showErrorMessage="1" promptTitle="Retrofit Options" prompt="It is recommended that you select &quot;Evaluate All&quot; under Retrofit Options to allow the Audit Program to select the best recommended measure. _x000a_" sqref="N52:N71 N92:N111">
      <formula1>"Evaluate All, Weatherize, Replace w/ Low-E, Add Glass Storm, Add Plastic Storm, Evaluate None"</formula1>
    </dataValidation>
    <dataValidation type="list" allowBlank="1" showInputMessage="1" showErrorMessage="1" promptTitle="Window Glazing" prompt="Select the appropriate window glazing for the window being evaluated." sqref="D52:D71 D92:D111">
      <formula1>"Single Pane, Single Pane w/ Storm, Single Pane w/ Wood Storm, Single Pane w/ Bad Storm, Double Pane, Double Pane w/ Low-E"</formula1>
    </dataValidation>
    <dataValidation type="list" allowBlank="1" showInputMessage="1" showErrorMessage="1" promptTitle="Frame Type" prompt="Select the type of framing for the window being evaluated." sqref="C52:C71 C92:C111">
      <formula1>"Wood/Vinyl, Metal, Improved Metal"</formula1>
    </dataValidation>
    <dataValidation type="list" allowBlank="1" showInputMessage="1" showErrorMessage="1" promptTitle="Window Type" prompt="Select the type of window being evaluated." sqref="B52:B71 B92:B111">
      <formula1>"Jalousie, Awning, Slider, Fixed, Door Window, Sliding Glass Door, Skylight"</formula1>
    </dataValidation>
    <dataValidation type="list" allowBlank="1" showInputMessage="1" showErrorMessage="1" promptTitle="Existing Insulation" prompt="MHEA assumes that exterior walls of the mobile home may have Batt/Blanet, Loose Fill, or Foam Core Insulation. " sqref="F9:F12">
      <formula1>"Batt/Blanket, Loose Fill, Foam Core, Other"</formula1>
    </dataValidation>
    <dataValidation type="list" allowBlank="1" showInputMessage="1" showErrorMessage="1" promptTitle="Condition" prompt="Enter current condition of Door being evaluated." sqref="B131:B137 B140:B146">
      <formula1>"Good, Fair, Poor"</formula1>
    </dataValidation>
    <dataValidation type="list" allowBlank="1" showInputMessage="1" showErrorMessage="1" promptTitle="Interior Shading " prompt="Select the Interior Window coverings that are present which, when closed, prevent sunlight from entering home and also slightly increase the insulating value of the window._x000a_" sqref="E52:E71 E92:E111">
      <formula1>"Drapes, Blinds or Shades, Drapes w/ Blinds or Shades, None"</formula1>
    </dataValidation>
    <dataValidation type="list" allowBlank="1" showInputMessage="1" showErrorMessage="1" promptTitle="Exterior Shading " prompt="Select the type of Exterior window shading present outside the window and which reduces the sunlight striking the window." sqref="F52:F71 F92:F111">
      <formula1>"Awning, Carport/Porch, Low E Film, Sunscreen, None"</formula1>
    </dataValidation>
    <dataValidation type="list" allowBlank="1" showInputMessage="1" showErrorMessage="1" promptTitle="Roof Type" prompt="Select the characteristic that best describes the roof type. (Flat, Bowstring, Pitched)" sqref="A171:A172">
      <formula1>"Flat, Bowstring, Pitched"</formula1>
    </dataValidation>
    <dataValidation type="list" allowBlank="1" showInputMessage="1" showErrorMessage="1" promptTitle="Roof Color " prompt="A White or Reflective Roof appears white or shiny metallic, is clean and has little or no discoloration due to weathering. _x000a_Majority of roofs will be classified as Normal or Weathered." sqref="D175">
      <formula1>"White Reflective or Shaded, Normal or Weathered"</formula1>
    </dataValidation>
    <dataValidation type="list" allowBlank="1" showInputMessage="1" showErrorMessage="1" promptTitle="Floor Joist Size" prompt="Select the dimensions of the floor joists. " sqref="A197 E195">
      <formula1>"2 x 2, 2 x 4, 2 x 6"</formula1>
    </dataValidation>
    <dataValidation type="list" allowBlank="1" showInputMessage="1" showErrorMessage="1" sqref="D580 K585 A588:B588 K580 D585">
      <formula1>"Yes, No, N/A"</formula1>
    </dataValidation>
    <dataValidation allowBlank="1" showInputMessage="1" showErrorMessage="1" promptTitle="Skirt Present" prompt="Select this checkbox to indicate that a skirt exists around the exterior of the home. The skirt must be solid and intact not simply decorative. _x000a_" sqref="I195"/>
    <dataValidation type="list" allowBlank="1" showInputMessage="1" showErrorMessage="1" promptTitle="Floor Joist Direction" prompt="The floor joist is the wood framing that supports the interior floor. Select the direction the floor joists are installed at Assessment._x000a_" sqref="A192">
      <formula1>"Lengthwise, Widthwise"</formula1>
    </dataValidation>
    <dataValidation type="list" allowBlank="1" showInputMessage="1" showErrorMessage="1" promptTitle="Floor Type" prompt="Select the appropriate type of floor for the mobile home addition._x000a_" sqref="C206:D208">
      <formula1>"Crawlspace, Slab on Grade, Exposed Floor"</formula1>
    </dataValidation>
    <dataValidation type="list" allowBlank="1" showInputMessage="1" showErrorMessage="1" promptTitle="Floor Joist " prompt="Select the appropriate floor joist size, leave blank if Slab on Grade. " sqref="E206:F208">
      <formula1>"2 x 4, 2 x 6, 2 x 8"</formula1>
    </dataValidation>
    <dataValidation type="list" allowBlank="1" showInputMessage="1" showErrorMessage="1" promptTitle="Batt/Blanket Location" prompt="Indicate where the batt/blanket insulation is located in the addition floor._x000a_" sqref="G206:H208">
      <formula1>"Attached to Flooring, Between Joists, Attached Under Joists, None"</formula1>
    </dataValidation>
    <dataValidation type="list" allowBlank="1" showInputMessage="1" showErrorMessage="1" promptTitle="Insulation Type" prompt="Choose current Insulation Type for Addition Floor " sqref="I206:J208">
      <formula1>"Batt/Blanket, Loose Fill, None"</formula1>
    </dataValidation>
    <dataValidation type="list" allowBlank="1" showInputMessage="1" showErrorMessage="1" promptTitle="Fuel Type" prompt="Selec the type of fuel used by the heating system. " sqref="B298:B301">
      <formula1>"Natural Gas, Oil, Electricity, Propane, Wood, Coal, Kerosene, Other"</formula1>
    </dataValidation>
    <dataValidation type="list" allowBlank="1" showInputMessage="1" showErrorMessage="1" sqref="L258 A522:B522 A529:B529 E549:F549 L226 L289">
      <formula1>"Heated Space, Unconditioned Space, Unintentionally Heated Space"</formula1>
    </dataValidation>
    <dataValidation allowBlank="1" showInputMessage="1" showErrorMessage="1" promptTitle="kWh Reading" prompt="Reading at Assessment_x000a_" sqref="C548:D548"/>
    <dataValidation allowBlank="1" showInputMessage="1" showErrorMessage="1" promptTitle="Location of Reading " sqref="A460:F461 F457:F459 D457:D459 B457:B459"/>
    <dataValidation type="list" allowBlank="1" showInputMessage="1" showErrorMessage="1" promptTitle="Location of Reading " sqref="E457:E459 A457:A459 C457:C459">
      <formula1>"Attic, Wall, Floor, CAZ Closet, Other"</formula1>
    </dataValidation>
    <dataValidation allowBlank="1" showInputMessage="1" showErrorMessage="1" promptTitle="Duct Operating Pressure(s) " prompt="Duct Operating Pressures: Supply Pressure taken (After-Coil) Return Pressue (Taken before Coil) " sqref="H462:J462 L462:N462"/>
    <dataValidation type="list" allowBlank="1" showInputMessage="1" showErrorMessage="1" sqref="N615:N626">
      <formula1>"kWh, Mbtus, Therms"</formula1>
    </dataValidation>
    <dataValidation type="list" allowBlank="1" showInputMessage="1" showErrorMessage="1" sqref="F583 F578 M578 M583">
      <formula1>"Re-Vent, Ok"</formula1>
    </dataValidation>
    <dataValidation type="list" allowBlank="1" showInputMessage="1" showErrorMessage="1" sqref="B579:C579 I579:J579 B584:C584 I584:J584">
      <formula1>"1,2,3,4"</formula1>
    </dataValidation>
    <dataValidation type="list" allowBlank="1" showInputMessage="1" showErrorMessage="1" sqref="D572">
      <formula1>"Living Room, Dining Room, Den, Bedroom, Kitchen, Hall "</formula1>
    </dataValidation>
    <dataValidation type="list" allowBlank="1" showInputMessage="1" showErrorMessage="1" sqref="B573">
      <formula1>"Existing,Add "</formula1>
    </dataValidation>
    <dataValidation type="list" allowBlank="1" showInputMessage="1" showErrorMessage="1" sqref="H573 D573 F573 K573 M573">
      <formula1>"Existing, Add "</formula1>
    </dataValidation>
    <dataValidation type="list" allowBlank="1" showInputMessage="1" showErrorMessage="1" sqref="K572 M572 B572 F572 H572">
      <formula1>"Living Room, Dining Room, Den, Bedroom, Kitchen, Hall"</formula1>
    </dataValidation>
    <dataValidation type="list" allowBlank="1" showInputMessage="1" showErrorMessage="1" sqref="E556:F559">
      <formula1>"Standard, Flood, Other"</formula1>
    </dataValidation>
    <dataValidation type="list" allowBlank="1" showInputMessage="1" showErrorMessage="1" sqref="G549:J549">
      <formula1>"Evaluate, Client Declined Option "</formula1>
    </dataValidation>
    <dataValidation type="list" allowBlank="1" showInputMessage="1" showErrorMessage="1" sqref="L547">
      <formula1>"Auto, Manual, Partial Auto, Other"</formula1>
    </dataValidation>
    <dataValidation type="list" allowBlank="1" showInputMessage="1" showErrorMessage="1" sqref="I547:J547">
      <formula1>"Top Freezer, Bottom Freezer, Single Door, Single Door w/ Freezer, Side by Side, Other"</formula1>
    </dataValidation>
    <dataValidation type="list" allowBlank="1" showInputMessage="1" showErrorMessage="1" sqref="L520 L527">
      <formula1>"KW, kBTU"</formula1>
    </dataValidation>
    <dataValidation type="list" allowBlank="1" showInputMessage="1" showErrorMessage="1" sqref="A531:B531 A524:B524">
      <formula1>"30,40,50,60,80"</formula1>
    </dataValidation>
    <dataValidation type="list" allowBlank="1" showInputMessage="1" showErrorMessage="1" sqref="I522:J522 I529:J529">
      <formula1>"Fiberglass, Polyurethane"</formula1>
    </dataValidation>
    <dataValidation type="list" allowBlank="1" showInputMessage="1" showErrorMessage="1" sqref="C522:D522 G522:H522 C529:D529 G529:H529 D583 D578 K578 K583">
      <formula1>"Existing, Add"</formula1>
    </dataValidation>
    <dataValidation type="list" allowBlank="1" showInputMessage="1" showErrorMessage="1" sqref="I520:J520 I527:J527">
      <formula1>"Natural Gas, Propane, Electric"</formula1>
    </dataValidation>
    <dataValidation type="list" allowBlank="1" showInputMessage="1" showErrorMessage="1" sqref="M460:M461">
      <formula1>"1,2,3,4,5,6,7,8,9,10,11,12,13,14,15,16,17,18,19,20,21,22,23,24"</formula1>
    </dataValidation>
    <dataValidation type="list" allowBlank="1" showInputMessage="1" showErrorMessage="1" sqref="L460:L461">
      <formula1>"Good, Fair, Poor, Other, N/A"</formula1>
    </dataValidation>
    <dataValidation type="list" allowBlank="1" showInputMessage="1" showErrorMessage="1" sqref="J460:J461">
      <formula1>"Good, Fair, Poor,Other, N/A"</formula1>
    </dataValidation>
    <dataValidation type="list" allowBlank="1" showInputMessage="1" showErrorMessage="1" sqref="I460:I461">
      <formula1>"R-0, R-1, R-2, R-3, R-4, R-5, R-6, R-7, R-8, R-9, R-10, R-11, R-12"</formula1>
    </dataValidation>
    <dataValidation type="list" allowBlank="1" showInputMessage="1" showErrorMessage="1" promptTitle="Good, Fair, Poor, Other, N/A" sqref="H460:H461">
      <formula1>"Good, Fair, Poor, Other, N/A"</formula1>
    </dataValidation>
    <dataValidation type="list" allowBlank="1" showInputMessage="1" showErrorMessage="1" sqref="C588">
      <formula1>"Electric, Propane, Natural Gas"</formula1>
    </dataValidation>
    <dataValidation allowBlank="1" showInputMessage="1" showErrorMessage="1" promptTitle="Existing Amps" prompt="Enter the amps found on the plate.  If the amps cannot be found enter the amps reading using a comsuption meter or amp meter." sqref="K321:L321 K355:L355 K392:L392 K428:L428"/>
    <dataValidation type="list" allowBlank="1" showInputMessage="1" showErrorMessage="1" promptTitle="Roof Type" prompt="Select the characteristic that best describes the roof type. (Flat, Bowstring, Pitched)" sqref="A175:B176">
      <formula1>"Flat, Bowstring, Pitched, Other "</formula1>
    </dataValidation>
    <dataValidation allowBlank="1" showInputMessage="1" showErrorMessage="1" promptTitle="Additional Cost ($) " prompt="Enter any additional cost associated with insulating this roof/ceiling in Dollars. " sqref="L175"/>
    <dataValidation type="list" allowBlank="1" showInputMessage="1" showErrorMessage="1" promptTitle="Condition " prompt="Please choose existing condition of Attic. " sqref="I171:J172">
      <formula1>"Good, Fair, Poor"</formula1>
    </dataValidation>
    <dataValidation type="list" allowBlank="1" showInputMessage="1" showErrorMessage="1" promptTitle="Belly Cavity Configuration" prompt="The belly cavity is the deep section that runs across the length of the home and usually houses the main supply air duct. Select the configuration of the belly. " sqref="E197">
      <formula1>"Square, Rounded, Flat"</formula1>
    </dataValidation>
    <dataValidation allowBlank="1" showInputMessage="1" showErrorMessage="1" promptTitle="Max. Depth of Belly Cavity (in)" prompt="Enter the Max. depth of the belly in unit of Inches as measured from the underside of the flooring to the lowest part of the belly." sqref="E203"/>
    <dataValidation allowBlank="1" showErrorMessage="1" promptTitle="Additional Cost ($)" prompt="Enter any additional cost associated with insulating the floor in units of dollars. " sqref="I199:N203"/>
  </dataValidations>
  <hyperlinks>
    <hyperlink ref="G524:H524" r:id="rId1" display="WAP Best Practice "/>
    <hyperlink ref="G531:H531" r:id="rId2" display="WAP Best Practice "/>
  </hyperlinks>
  <printOptions horizontalCentered="1"/>
  <pageMargins left="0.2" right="0.2" top="0.25" bottom="0.25" header="0.05" footer="0.05"/>
  <pageSetup scale="53" fitToHeight="0" orientation="landscape" horizontalDpi="300" verticalDpi="1200" r:id="rId3"/>
  <rowBreaks count="17" manualBreakCount="17">
    <brk id="46" max="13" man="1"/>
    <brk id="87" max="13" man="1"/>
    <brk id="127" max="13" man="1"/>
    <brk id="167" max="13" man="1"/>
    <brk id="221" max="13" man="1"/>
    <brk id="251" max="13" man="1"/>
    <brk id="283" max="13" man="1"/>
    <brk id="314" max="13" man="1"/>
    <brk id="348" max="13" man="1"/>
    <brk id="385" max="13" man="1"/>
    <brk id="421" max="13" man="1"/>
    <brk id="448" max="13" man="1"/>
    <brk id="484" max="13" man="1"/>
    <brk id="516" max="13" man="1"/>
    <brk id="543" max="13" man="1"/>
    <brk id="569" max="13" man="1"/>
    <brk id="601" max="13" man="1"/>
  </rowBreaks>
  <colBreaks count="1" manualBreakCount="1">
    <brk id="14"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ltText="">
                <anchor moveWithCells="1">
                  <from>
                    <xdr:col>10</xdr:col>
                    <xdr:colOff>1059180</xdr:colOff>
                    <xdr:row>193</xdr:row>
                    <xdr:rowOff>350520</xdr:rowOff>
                  </from>
                  <to>
                    <xdr:col>11</xdr:col>
                    <xdr:colOff>579120</xdr:colOff>
                    <xdr:row>194</xdr:row>
                    <xdr:rowOff>373380</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11</xdr:col>
                    <xdr:colOff>868680</xdr:colOff>
                    <xdr:row>227</xdr:row>
                    <xdr:rowOff>60960</xdr:rowOff>
                  </from>
                  <to>
                    <xdr:col>12</xdr:col>
                    <xdr:colOff>289560</xdr:colOff>
                    <xdr:row>227</xdr:row>
                    <xdr:rowOff>449580</xdr:rowOff>
                  </to>
                </anchor>
              </controlPr>
            </control>
          </mc:Choice>
        </mc:AlternateContent>
        <mc:AlternateContent xmlns:mc="http://schemas.openxmlformats.org/markup-compatibility/2006">
          <mc:Choice Requires="x14">
            <control shapeId="7171" r:id="rId8" name="Check Box 3">
              <controlPr defaultSize="0" autoFill="0" autoLine="0" autoPict="0">
                <anchor moveWithCells="1">
                  <from>
                    <xdr:col>13</xdr:col>
                    <xdr:colOff>335280</xdr:colOff>
                    <xdr:row>227</xdr:row>
                    <xdr:rowOff>45720</xdr:rowOff>
                  </from>
                  <to>
                    <xdr:col>13</xdr:col>
                    <xdr:colOff>1036320</xdr:colOff>
                    <xdr:row>227</xdr:row>
                    <xdr:rowOff>464820</xdr:rowOff>
                  </to>
                </anchor>
              </controlPr>
            </control>
          </mc:Choice>
        </mc:AlternateContent>
        <mc:AlternateContent xmlns:mc="http://schemas.openxmlformats.org/markup-compatibility/2006">
          <mc:Choice Requires="x14">
            <control shapeId="7172" r:id="rId9" name="Check Box 4">
              <controlPr defaultSize="0" autoFill="0" autoLine="0" autoPict="0">
                <anchor moveWithCells="1">
                  <from>
                    <xdr:col>13</xdr:col>
                    <xdr:colOff>335280</xdr:colOff>
                    <xdr:row>234</xdr:row>
                    <xdr:rowOff>22860</xdr:rowOff>
                  </from>
                  <to>
                    <xdr:col>13</xdr:col>
                    <xdr:colOff>922020</xdr:colOff>
                    <xdr:row>234</xdr:row>
                    <xdr:rowOff>426720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12</xdr:col>
                    <xdr:colOff>403860</xdr:colOff>
                    <xdr:row>361</xdr:row>
                    <xdr:rowOff>45720</xdr:rowOff>
                  </from>
                  <to>
                    <xdr:col>12</xdr:col>
                    <xdr:colOff>838200</xdr:colOff>
                    <xdr:row>362</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13</xdr:col>
                    <xdr:colOff>563880</xdr:colOff>
                    <xdr:row>361</xdr:row>
                    <xdr:rowOff>60960</xdr:rowOff>
                  </from>
                  <to>
                    <xdr:col>13</xdr:col>
                    <xdr:colOff>1036320</xdr:colOff>
                    <xdr:row>362</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ltText="">
                <anchor moveWithCells="1">
                  <from>
                    <xdr:col>10</xdr:col>
                    <xdr:colOff>335280</xdr:colOff>
                    <xdr:row>548</xdr:row>
                    <xdr:rowOff>38100</xdr:rowOff>
                  </from>
                  <to>
                    <xdr:col>10</xdr:col>
                    <xdr:colOff>822960</xdr:colOff>
                    <xdr:row>549</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ltText="">
                <anchor moveWithCells="1">
                  <from>
                    <xdr:col>11</xdr:col>
                    <xdr:colOff>426720</xdr:colOff>
                    <xdr:row>548</xdr:row>
                    <xdr:rowOff>45720</xdr:rowOff>
                  </from>
                  <to>
                    <xdr:col>11</xdr:col>
                    <xdr:colOff>975360</xdr:colOff>
                    <xdr:row>548</xdr:row>
                    <xdr:rowOff>426720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13</xdr:col>
                    <xdr:colOff>335280</xdr:colOff>
                    <xdr:row>228</xdr:row>
                    <xdr:rowOff>137160</xdr:rowOff>
                  </from>
                  <to>
                    <xdr:col>13</xdr:col>
                    <xdr:colOff>685800</xdr:colOff>
                    <xdr:row>229</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11</xdr:col>
                    <xdr:colOff>975360</xdr:colOff>
                    <xdr:row>258</xdr:row>
                    <xdr:rowOff>563880</xdr:rowOff>
                  </from>
                  <to>
                    <xdr:col>12</xdr:col>
                    <xdr:colOff>236220</xdr:colOff>
                    <xdr:row>259</xdr:row>
                    <xdr:rowOff>335280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13</xdr:col>
                    <xdr:colOff>335280</xdr:colOff>
                    <xdr:row>259</xdr:row>
                    <xdr:rowOff>45720</xdr:rowOff>
                  </from>
                  <to>
                    <xdr:col>13</xdr:col>
                    <xdr:colOff>944880</xdr:colOff>
                    <xdr:row>259</xdr:row>
                    <xdr:rowOff>426720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13</xdr:col>
                    <xdr:colOff>335280</xdr:colOff>
                    <xdr:row>266</xdr:row>
                    <xdr:rowOff>106680</xdr:rowOff>
                  </from>
                  <to>
                    <xdr:col>13</xdr:col>
                    <xdr:colOff>1021080</xdr:colOff>
                    <xdr:row>266</xdr:row>
                    <xdr:rowOff>533400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13</xdr:col>
                    <xdr:colOff>335280</xdr:colOff>
                    <xdr:row>260</xdr:row>
                    <xdr:rowOff>76200</xdr:rowOff>
                  </from>
                  <to>
                    <xdr:col>13</xdr:col>
                    <xdr:colOff>708660</xdr:colOff>
                    <xdr:row>260</xdr:row>
                    <xdr:rowOff>365760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868680</xdr:colOff>
                    <xdr:row>290</xdr:row>
                    <xdr:rowOff>60960</xdr:rowOff>
                  </from>
                  <to>
                    <xdr:col>12</xdr:col>
                    <xdr:colOff>175260</xdr:colOff>
                    <xdr:row>290</xdr:row>
                    <xdr:rowOff>403860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13</xdr:col>
                    <xdr:colOff>335280</xdr:colOff>
                    <xdr:row>290</xdr:row>
                    <xdr:rowOff>38100</xdr:rowOff>
                  </from>
                  <to>
                    <xdr:col>13</xdr:col>
                    <xdr:colOff>922020</xdr:colOff>
                    <xdr:row>290</xdr:row>
                    <xdr:rowOff>441960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13</xdr:col>
                    <xdr:colOff>335280</xdr:colOff>
                    <xdr:row>297</xdr:row>
                    <xdr:rowOff>68580</xdr:rowOff>
                  </from>
                  <to>
                    <xdr:col>13</xdr:col>
                    <xdr:colOff>883920</xdr:colOff>
                    <xdr:row>297</xdr:row>
                    <xdr:rowOff>464820</xdr:rowOff>
                  </to>
                </anchor>
              </controlPr>
            </control>
          </mc:Choice>
        </mc:AlternateContent>
        <mc:AlternateContent xmlns:mc="http://schemas.openxmlformats.org/markup-compatibility/2006">
          <mc:Choice Requires="x14">
            <control shapeId="7189" r:id="rId22" name="Check Box 21">
              <controlPr defaultSize="0" autoFill="0" autoLine="0" autoPict="0">
                <anchor moveWithCells="1">
                  <from>
                    <xdr:col>12</xdr:col>
                    <xdr:colOff>449580</xdr:colOff>
                    <xdr:row>397</xdr:row>
                    <xdr:rowOff>518160</xdr:rowOff>
                  </from>
                  <to>
                    <xdr:col>12</xdr:col>
                    <xdr:colOff>899160</xdr:colOff>
                    <xdr:row>398</xdr:row>
                    <xdr:rowOff>403860</xdr:rowOff>
                  </to>
                </anchor>
              </controlPr>
            </control>
          </mc:Choice>
        </mc:AlternateContent>
        <mc:AlternateContent xmlns:mc="http://schemas.openxmlformats.org/markup-compatibility/2006">
          <mc:Choice Requires="x14">
            <control shapeId="7190" r:id="rId23" name="Check Box 22">
              <controlPr defaultSize="0" autoFill="0" autoLine="0" autoPict="0">
                <anchor moveWithCells="1">
                  <from>
                    <xdr:col>13</xdr:col>
                    <xdr:colOff>541020</xdr:colOff>
                    <xdr:row>397</xdr:row>
                    <xdr:rowOff>518160</xdr:rowOff>
                  </from>
                  <to>
                    <xdr:col>13</xdr:col>
                    <xdr:colOff>1013460</xdr:colOff>
                    <xdr:row>398</xdr:row>
                    <xdr:rowOff>403860</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12</xdr:col>
                    <xdr:colOff>403860</xdr:colOff>
                    <xdr:row>434</xdr:row>
                    <xdr:rowOff>45720</xdr:rowOff>
                  </from>
                  <to>
                    <xdr:col>12</xdr:col>
                    <xdr:colOff>838200</xdr:colOff>
                    <xdr:row>435</xdr:row>
                    <xdr:rowOff>7620</xdr:rowOff>
                  </to>
                </anchor>
              </controlPr>
            </control>
          </mc:Choice>
        </mc:AlternateContent>
        <mc:AlternateContent xmlns:mc="http://schemas.openxmlformats.org/markup-compatibility/2006">
          <mc:Choice Requires="x14">
            <control shapeId="7194" r:id="rId25" name="Check Box 26">
              <controlPr defaultSize="0" autoFill="0" autoLine="0" autoPict="0">
                <anchor moveWithCells="1">
                  <from>
                    <xdr:col>13</xdr:col>
                    <xdr:colOff>563880</xdr:colOff>
                    <xdr:row>434</xdr:row>
                    <xdr:rowOff>60960</xdr:rowOff>
                  </from>
                  <to>
                    <xdr:col>13</xdr:col>
                    <xdr:colOff>1036320</xdr:colOff>
                    <xdr:row>435</xdr:row>
                    <xdr:rowOff>22860</xdr:rowOff>
                  </to>
                </anchor>
              </controlPr>
            </control>
          </mc:Choice>
        </mc:AlternateContent>
        <mc:AlternateContent xmlns:mc="http://schemas.openxmlformats.org/markup-compatibility/2006">
          <mc:Choice Requires="x14">
            <control shapeId="7196" r:id="rId26" name="Check Box 28">
              <controlPr defaultSize="0" autoFill="0" autoLine="0" autoPict="0">
                <anchor moveWithCells="1">
                  <from>
                    <xdr:col>13</xdr:col>
                    <xdr:colOff>487680</xdr:colOff>
                    <xdr:row>320</xdr:row>
                    <xdr:rowOff>76200</xdr:rowOff>
                  </from>
                  <to>
                    <xdr:col>13</xdr:col>
                    <xdr:colOff>861060</xdr:colOff>
                    <xdr:row>320</xdr:row>
                    <xdr:rowOff>556260</xdr:rowOff>
                  </to>
                </anchor>
              </controlPr>
            </control>
          </mc:Choice>
        </mc:AlternateContent>
        <mc:AlternateContent xmlns:mc="http://schemas.openxmlformats.org/markup-compatibility/2006">
          <mc:Choice Requires="x14">
            <control shapeId="7197" r:id="rId27" name="Check Box 29">
              <controlPr defaultSize="0" autoFill="0" autoLine="0" autoPict="0">
                <anchor moveWithCells="1">
                  <from>
                    <xdr:col>12</xdr:col>
                    <xdr:colOff>480060</xdr:colOff>
                    <xdr:row>327</xdr:row>
                    <xdr:rowOff>45720</xdr:rowOff>
                  </from>
                  <to>
                    <xdr:col>12</xdr:col>
                    <xdr:colOff>914400</xdr:colOff>
                    <xdr:row>328</xdr:row>
                    <xdr:rowOff>0</xdr:rowOff>
                  </to>
                </anchor>
              </controlPr>
            </control>
          </mc:Choice>
        </mc:AlternateContent>
        <mc:AlternateContent xmlns:mc="http://schemas.openxmlformats.org/markup-compatibility/2006">
          <mc:Choice Requires="x14">
            <control shapeId="7198" r:id="rId28" name="Check Box 30">
              <controlPr defaultSize="0" autoFill="0" autoLine="0" autoPict="0">
                <anchor moveWithCells="1">
                  <from>
                    <xdr:col>13</xdr:col>
                    <xdr:colOff>556260</xdr:colOff>
                    <xdr:row>327</xdr:row>
                    <xdr:rowOff>22860</xdr:rowOff>
                  </from>
                  <to>
                    <xdr:col>13</xdr:col>
                    <xdr:colOff>1013460</xdr:colOff>
                    <xdr:row>328</xdr:row>
                    <xdr:rowOff>0</xdr:rowOff>
                  </to>
                </anchor>
              </controlPr>
            </control>
          </mc:Choice>
        </mc:AlternateContent>
        <mc:AlternateContent xmlns:mc="http://schemas.openxmlformats.org/markup-compatibility/2006">
          <mc:Choice Requires="x14">
            <control shapeId="7199" r:id="rId29" name="Check Box 31">
              <controlPr defaultSize="0" autoFill="0" autoLine="0" autoPict="0">
                <anchor moveWithCells="1">
                  <from>
                    <xdr:col>10</xdr:col>
                    <xdr:colOff>304800</xdr:colOff>
                    <xdr:row>190</xdr:row>
                    <xdr:rowOff>457200</xdr:rowOff>
                  </from>
                  <to>
                    <xdr:col>11</xdr:col>
                    <xdr:colOff>251460</xdr:colOff>
                    <xdr:row>192</xdr:row>
                    <xdr:rowOff>45720</xdr:rowOff>
                  </to>
                </anchor>
              </controlPr>
            </control>
          </mc:Choice>
        </mc:AlternateContent>
        <mc:AlternateContent xmlns:mc="http://schemas.openxmlformats.org/markup-compatibility/2006">
          <mc:Choice Requires="x14">
            <control shapeId="7200" r:id="rId30" name="Check Box 32">
              <controlPr defaultSize="0" autoFill="0" autoLine="0" autoPict="0">
                <anchor moveWithCells="1">
                  <from>
                    <xdr:col>11</xdr:col>
                    <xdr:colOff>822960</xdr:colOff>
                    <xdr:row>190</xdr:row>
                    <xdr:rowOff>449580</xdr:rowOff>
                  </from>
                  <to>
                    <xdr:col>12</xdr:col>
                    <xdr:colOff>670560</xdr:colOff>
                    <xdr:row>192</xdr:row>
                    <xdr:rowOff>60960</xdr:rowOff>
                  </to>
                </anchor>
              </controlPr>
            </control>
          </mc:Choice>
        </mc:AlternateContent>
        <mc:AlternateContent xmlns:mc="http://schemas.openxmlformats.org/markup-compatibility/2006">
          <mc:Choice Requires="x14">
            <control shapeId="7201" r:id="rId31" name="Check Box 33">
              <controlPr defaultSize="0" autoFill="0" autoLine="0" autoPict="0">
                <anchor moveWithCells="1">
                  <from>
                    <xdr:col>12</xdr:col>
                    <xdr:colOff>937260</xdr:colOff>
                    <xdr:row>190</xdr:row>
                    <xdr:rowOff>411480</xdr:rowOff>
                  </from>
                  <to>
                    <xdr:col>13</xdr:col>
                    <xdr:colOff>533400</xdr:colOff>
                    <xdr:row>192</xdr:row>
                    <xdr:rowOff>60960</xdr:rowOff>
                  </to>
                </anchor>
              </controlPr>
            </control>
          </mc:Choice>
        </mc:AlternateContent>
        <mc:AlternateContent xmlns:mc="http://schemas.openxmlformats.org/markup-compatibility/2006">
          <mc:Choice Requires="x14">
            <control shapeId="7202" r:id="rId32" name="Check Box 34">
              <controlPr defaultSize="0" autoFill="0" autoLine="0" autoPict="0">
                <anchor moveWithCells="1">
                  <from>
                    <xdr:col>13</xdr:col>
                    <xdr:colOff>335280</xdr:colOff>
                    <xdr:row>291</xdr:row>
                    <xdr:rowOff>137160</xdr:rowOff>
                  </from>
                  <to>
                    <xdr:col>13</xdr:col>
                    <xdr:colOff>708660</xdr:colOff>
                    <xdr:row>292</xdr:row>
                    <xdr:rowOff>22860</xdr:rowOff>
                  </to>
                </anchor>
              </controlPr>
            </control>
          </mc:Choice>
        </mc:AlternateContent>
        <mc:AlternateContent xmlns:mc="http://schemas.openxmlformats.org/markup-compatibility/2006">
          <mc:Choice Requires="x14">
            <control shapeId="7203" r:id="rId33" name="Check Box 35">
              <controlPr defaultSize="0" autoFill="0" autoLine="0" autoPict="0">
                <anchor moveWithCells="1">
                  <from>
                    <xdr:col>9</xdr:col>
                    <xdr:colOff>251460</xdr:colOff>
                    <xdr:row>130</xdr:row>
                    <xdr:rowOff>76200</xdr:rowOff>
                  </from>
                  <to>
                    <xdr:col>9</xdr:col>
                    <xdr:colOff>990600</xdr:colOff>
                    <xdr:row>130</xdr:row>
                    <xdr:rowOff>297180</xdr:rowOff>
                  </to>
                </anchor>
              </controlPr>
            </control>
          </mc:Choice>
        </mc:AlternateContent>
        <mc:AlternateContent xmlns:mc="http://schemas.openxmlformats.org/markup-compatibility/2006">
          <mc:Choice Requires="x14">
            <control shapeId="7204" r:id="rId34" name="Check Box 36">
              <controlPr defaultSize="0" autoFill="0" autoLine="0" autoPict="0">
                <anchor moveWithCells="1">
                  <from>
                    <xdr:col>9</xdr:col>
                    <xdr:colOff>251460</xdr:colOff>
                    <xdr:row>131</xdr:row>
                    <xdr:rowOff>68580</xdr:rowOff>
                  </from>
                  <to>
                    <xdr:col>9</xdr:col>
                    <xdr:colOff>1051560</xdr:colOff>
                    <xdr:row>131</xdr:row>
                    <xdr:rowOff>297180</xdr:rowOff>
                  </to>
                </anchor>
              </controlPr>
            </control>
          </mc:Choice>
        </mc:AlternateContent>
        <mc:AlternateContent xmlns:mc="http://schemas.openxmlformats.org/markup-compatibility/2006">
          <mc:Choice Requires="x14">
            <control shapeId="7205" r:id="rId35" name="Check Box 37">
              <controlPr defaultSize="0" autoFill="0" autoLine="0" autoPict="0">
                <anchor moveWithCells="1">
                  <from>
                    <xdr:col>9</xdr:col>
                    <xdr:colOff>251460</xdr:colOff>
                    <xdr:row>132</xdr:row>
                    <xdr:rowOff>76200</xdr:rowOff>
                  </from>
                  <to>
                    <xdr:col>9</xdr:col>
                    <xdr:colOff>1089660</xdr:colOff>
                    <xdr:row>132</xdr:row>
                    <xdr:rowOff>297180</xdr:rowOff>
                  </to>
                </anchor>
              </controlPr>
            </control>
          </mc:Choice>
        </mc:AlternateContent>
        <mc:AlternateContent xmlns:mc="http://schemas.openxmlformats.org/markup-compatibility/2006">
          <mc:Choice Requires="x14">
            <control shapeId="7206" r:id="rId36" name="Check Box 38">
              <controlPr defaultSize="0" autoFill="0" autoLine="0" autoPict="0">
                <anchor moveWithCells="1">
                  <from>
                    <xdr:col>9</xdr:col>
                    <xdr:colOff>251460</xdr:colOff>
                    <xdr:row>133</xdr:row>
                    <xdr:rowOff>60960</xdr:rowOff>
                  </from>
                  <to>
                    <xdr:col>9</xdr:col>
                    <xdr:colOff>1127760</xdr:colOff>
                    <xdr:row>133</xdr:row>
                    <xdr:rowOff>274320</xdr:rowOff>
                  </to>
                </anchor>
              </controlPr>
            </control>
          </mc:Choice>
        </mc:AlternateContent>
        <mc:AlternateContent xmlns:mc="http://schemas.openxmlformats.org/markup-compatibility/2006">
          <mc:Choice Requires="x14">
            <control shapeId="7207" r:id="rId37" name="Check Box 39">
              <controlPr defaultSize="0" autoFill="0" autoLine="0" autoPict="0">
                <anchor moveWithCells="1">
                  <from>
                    <xdr:col>9</xdr:col>
                    <xdr:colOff>251460</xdr:colOff>
                    <xdr:row>134</xdr:row>
                    <xdr:rowOff>45720</xdr:rowOff>
                  </from>
                  <to>
                    <xdr:col>9</xdr:col>
                    <xdr:colOff>1013460</xdr:colOff>
                    <xdr:row>134</xdr:row>
                    <xdr:rowOff>274320</xdr:rowOff>
                  </to>
                </anchor>
              </controlPr>
            </control>
          </mc:Choice>
        </mc:AlternateContent>
        <mc:AlternateContent xmlns:mc="http://schemas.openxmlformats.org/markup-compatibility/2006">
          <mc:Choice Requires="x14">
            <control shapeId="7208" r:id="rId38" name="Check Box 40">
              <controlPr defaultSize="0" autoFill="0" autoLine="0" autoPict="0">
                <anchor moveWithCells="1">
                  <from>
                    <xdr:col>9</xdr:col>
                    <xdr:colOff>251460</xdr:colOff>
                    <xdr:row>135</xdr:row>
                    <xdr:rowOff>68580</xdr:rowOff>
                  </from>
                  <to>
                    <xdr:col>9</xdr:col>
                    <xdr:colOff>883920</xdr:colOff>
                    <xdr:row>135</xdr:row>
                    <xdr:rowOff>289560</xdr:rowOff>
                  </to>
                </anchor>
              </controlPr>
            </control>
          </mc:Choice>
        </mc:AlternateContent>
        <mc:AlternateContent xmlns:mc="http://schemas.openxmlformats.org/markup-compatibility/2006">
          <mc:Choice Requires="x14">
            <control shapeId="7209" r:id="rId39" name="Check Box 41">
              <controlPr defaultSize="0" autoFill="0" autoLine="0" autoPict="0">
                <anchor moveWithCells="1">
                  <from>
                    <xdr:col>9</xdr:col>
                    <xdr:colOff>251460</xdr:colOff>
                    <xdr:row>136</xdr:row>
                    <xdr:rowOff>60960</xdr:rowOff>
                  </from>
                  <to>
                    <xdr:col>9</xdr:col>
                    <xdr:colOff>861060</xdr:colOff>
                    <xdr:row>136</xdr:row>
                    <xdr:rowOff>289560</xdr:rowOff>
                  </to>
                </anchor>
              </controlPr>
            </control>
          </mc:Choice>
        </mc:AlternateContent>
        <mc:AlternateContent xmlns:mc="http://schemas.openxmlformats.org/markup-compatibility/2006">
          <mc:Choice Requires="x14">
            <control shapeId="7210" r:id="rId40" name="Check Box 42">
              <controlPr defaultSize="0" autoFill="0" autoLine="0" autoPict="0">
                <anchor moveWithCells="1">
                  <from>
                    <xdr:col>10</xdr:col>
                    <xdr:colOff>236220</xdr:colOff>
                    <xdr:row>130</xdr:row>
                    <xdr:rowOff>83820</xdr:rowOff>
                  </from>
                  <to>
                    <xdr:col>10</xdr:col>
                    <xdr:colOff>975360</xdr:colOff>
                    <xdr:row>130</xdr:row>
                    <xdr:rowOff>304800</xdr:rowOff>
                  </to>
                </anchor>
              </controlPr>
            </control>
          </mc:Choice>
        </mc:AlternateContent>
        <mc:AlternateContent xmlns:mc="http://schemas.openxmlformats.org/markup-compatibility/2006">
          <mc:Choice Requires="x14">
            <control shapeId="7211" r:id="rId41" name="Check Box 43">
              <controlPr defaultSize="0" autoFill="0" autoLine="0" autoPict="0">
                <anchor moveWithCells="1">
                  <from>
                    <xdr:col>10</xdr:col>
                    <xdr:colOff>236220</xdr:colOff>
                    <xdr:row>131</xdr:row>
                    <xdr:rowOff>76200</xdr:rowOff>
                  </from>
                  <to>
                    <xdr:col>10</xdr:col>
                    <xdr:colOff>1112520</xdr:colOff>
                    <xdr:row>131</xdr:row>
                    <xdr:rowOff>297180</xdr:rowOff>
                  </to>
                </anchor>
              </controlPr>
            </control>
          </mc:Choice>
        </mc:AlternateContent>
        <mc:AlternateContent xmlns:mc="http://schemas.openxmlformats.org/markup-compatibility/2006">
          <mc:Choice Requires="x14">
            <control shapeId="7212" r:id="rId42" name="Check Box 44">
              <controlPr defaultSize="0" autoFill="0" autoLine="0" autoPict="0">
                <anchor moveWithCells="1">
                  <from>
                    <xdr:col>10</xdr:col>
                    <xdr:colOff>236220</xdr:colOff>
                    <xdr:row>132</xdr:row>
                    <xdr:rowOff>45720</xdr:rowOff>
                  </from>
                  <to>
                    <xdr:col>11</xdr:col>
                    <xdr:colOff>22860</xdr:colOff>
                    <xdr:row>132</xdr:row>
                    <xdr:rowOff>274320</xdr:rowOff>
                  </to>
                </anchor>
              </controlPr>
            </control>
          </mc:Choice>
        </mc:AlternateContent>
        <mc:AlternateContent xmlns:mc="http://schemas.openxmlformats.org/markup-compatibility/2006">
          <mc:Choice Requires="x14">
            <control shapeId="7213" r:id="rId43" name="Check Box 45">
              <controlPr defaultSize="0" autoFill="0" autoLine="0" autoPict="0">
                <anchor moveWithCells="1">
                  <from>
                    <xdr:col>10</xdr:col>
                    <xdr:colOff>236220</xdr:colOff>
                    <xdr:row>133</xdr:row>
                    <xdr:rowOff>22860</xdr:rowOff>
                  </from>
                  <to>
                    <xdr:col>10</xdr:col>
                    <xdr:colOff>1104900</xdr:colOff>
                    <xdr:row>133</xdr:row>
                    <xdr:rowOff>304800</xdr:rowOff>
                  </to>
                </anchor>
              </controlPr>
            </control>
          </mc:Choice>
        </mc:AlternateContent>
        <mc:AlternateContent xmlns:mc="http://schemas.openxmlformats.org/markup-compatibility/2006">
          <mc:Choice Requires="x14">
            <control shapeId="7214" r:id="rId44" name="Check Box 46">
              <controlPr defaultSize="0" autoFill="0" autoLine="0" autoPict="0">
                <anchor moveWithCells="1">
                  <from>
                    <xdr:col>10</xdr:col>
                    <xdr:colOff>236220</xdr:colOff>
                    <xdr:row>134</xdr:row>
                    <xdr:rowOff>76200</xdr:rowOff>
                  </from>
                  <to>
                    <xdr:col>10</xdr:col>
                    <xdr:colOff>1051560</xdr:colOff>
                    <xdr:row>134</xdr:row>
                    <xdr:rowOff>304800</xdr:rowOff>
                  </to>
                </anchor>
              </controlPr>
            </control>
          </mc:Choice>
        </mc:AlternateContent>
        <mc:AlternateContent xmlns:mc="http://schemas.openxmlformats.org/markup-compatibility/2006">
          <mc:Choice Requires="x14">
            <control shapeId="7215" r:id="rId45" name="Check Box 47">
              <controlPr defaultSize="0" autoFill="0" autoLine="0" autoPict="0">
                <anchor moveWithCells="1">
                  <from>
                    <xdr:col>10</xdr:col>
                    <xdr:colOff>236220</xdr:colOff>
                    <xdr:row>135</xdr:row>
                    <xdr:rowOff>45720</xdr:rowOff>
                  </from>
                  <to>
                    <xdr:col>10</xdr:col>
                    <xdr:colOff>998220</xdr:colOff>
                    <xdr:row>135</xdr:row>
                    <xdr:rowOff>297180</xdr:rowOff>
                  </to>
                </anchor>
              </controlPr>
            </control>
          </mc:Choice>
        </mc:AlternateContent>
        <mc:AlternateContent xmlns:mc="http://schemas.openxmlformats.org/markup-compatibility/2006">
          <mc:Choice Requires="x14">
            <control shapeId="7216" r:id="rId46" name="Check Box 48">
              <controlPr defaultSize="0" autoFill="0" autoLine="0" autoPict="0">
                <anchor moveWithCells="1">
                  <from>
                    <xdr:col>10</xdr:col>
                    <xdr:colOff>236220</xdr:colOff>
                    <xdr:row>136</xdr:row>
                    <xdr:rowOff>114300</xdr:rowOff>
                  </from>
                  <to>
                    <xdr:col>10</xdr:col>
                    <xdr:colOff>845820</xdr:colOff>
                    <xdr:row>136</xdr:row>
                    <xdr:rowOff>335280</xdr:rowOff>
                  </to>
                </anchor>
              </controlPr>
            </control>
          </mc:Choice>
        </mc:AlternateContent>
        <mc:AlternateContent xmlns:mc="http://schemas.openxmlformats.org/markup-compatibility/2006">
          <mc:Choice Requires="x14">
            <control shapeId="7217" r:id="rId47" name="Check Box 49">
              <controlPr defaultSize="0" autoFill="0" autoLine="0" autoPict="0">
                <anchor moveWithCells="1">
                  <from>
                    <xdr:col>9</xdr:col>
                    <xdr:colOff>251460</xdr:colOff>
                    <xdr:row>139</xdr:row>
                    <xdr:rowOff>76200</xdr:rowOff>
                  </from>
                  <to>
                    <xdr:col>9</xdr:col>
                    <xdr:colOff>899160</xdr:colOff>
                    <xdr:row>139</xdr:row>
                    <xdr:rowOff>297180</xdr:rowOff>
                  </to>
                </anchor>
              </controlPr>
            </control>
          </mc:Choice>
        </mc:AlternateContent>
        <mc:AlternateContent xmlns:mc="http://schemas.openxmlformats.org/markup-compatibility/2006">
          <mc:Choice Requires="x14">
            <control shapeId="7218" r:id="rId48" name="Check Box 50">
              <controlPr defaultSize="0" autoFill="0" autoLine="0" autoPict="0">
                <anchor moveWithCells="1">
                  <from>
                    <xdr:col>9</xdr:col>
                    <xdr:colOff>251460</xdr:colOff>
                    <xdr:row>140</xdr:row>
                    <xdr:rowOff>68580</xdr:rowOff>
                  </from>
                  <to>
                    <xdr:col>9</xdr:col>
                    <xdr:colOff>845820</xdr:colOff>
                    <xdr:row>140</xdr:row>
                    <xdr:rowOff>289560</xdr:rowOff>
                  </to>
                </anchor>
              </controlPr>
            </control>
          </mc:Choice>
        </mc:AlternateContent>
        <mc:AlternateContent xmlns:mc="http://schemas.openxmlformats.org/markup-compatibility/2006">
          <mc:Choice Requires="x14">
            <control shapeId="7219" r:id="rId49" name="Check Box 51">
              <controlPr defaultSize="0" autoFill="0" autoLine="0" autoPict="0">
                <anchor moveWithCells="1">
                  <from>
                    <xdr:col>9</xdr:col>
                    <xdr:colOff>251460</xdr:colOff>
                    <xdr:row>141</xdr:row>
                    <xdr:rowOff>22860</xdr:rowOff>
                  </from>
                  <to>
                    <xdr:col>9</xdr:col>
                    <xdr:colOff>845820</xdr:colOff>
                    <xdr:row>141</xdr:row>
                    <xdr:rowOff>327660</xdr:rowOff>
                  </to>
                </anchor>
              </controlPr>
            </control>
          </mc:Choice>
        </mc:AlternateContent>
        <mc:AlternateContent xmlns:mc="http://schemas.openxmlformats.org/markup-compatibility/2006">
          <mc:Choice Requires="x14">
            <control shapeId="7220" r:id="rId50" name="Check Box 52">
              <controlPr defaultSize="0" autoFill="0" autoLine="0" autoPict="0">
                <anchor moveWithCells="1">
                  <from>
                    <xdr:col>9</xdr:col>
                    <xdr:colOff>251460</xdr:colOff>
                    <xdr:row>142</xdr:row>
                    <xdr:rowOff>83820</xdr:rowOff>
                  </from>
                  <to>
                    <xdr:col>9</xdr:col>
                    <xdr:colOff>906780</xdr:colOff>
                    <xdr:row>142</xdr:row>
                    <xdr:rowOff>304800</xdr:rowOff>
                  </to>
                </anchor>
              </controlPr>
            </control>
          </mc:Choice>
        </mc:AlternateContent>
        <mc:AlternateContent xmlns:mc="http://schemas.openxmlformats.org/markup-compatibility/2006">
          <mc:Choice Requires="x14">
            <control shapeId="7221" r:id="rId51" name="Check Box 53">
              <controlPr defaultSize="0" autoFill="0" autoLine="0" autoPict="0">
                <anchor moveWithCells="1">
                  <from>
                    <xdr:col>9</xdr:col>
                    <xdr:colOff>251460</xdr:colOff>
                    <xdr:row>143</xdr:row>
                    <xdr:rowOff>99060</xdr:rowOff>
                  </from>
                  <to>
                    <xdr:col>9</xdr:col>
                    <xdr:colOff>868680</xdr:colOff>
                    <xdr:row>143</xdr:row>
                    <xdr:rowOff>327660</xdr:rowOff>
                  </to>
                </anchor>
              </controlPr>
            </control>
          </mc:Choice>
        </mc:AlternateContent>
        <mc:AlternateContent xmlns:mc="http://schemas.openxmlformats.org/markup-compatibility/2006">
          <mc:Choice Requires="x14">
            <control shapeId="7222" r:id="rId52" name="Check Box 54">
              <controlPr defaultSize="0" autoFill="0" autoLine="0" autoPict="0">
                <anchor moveWithCells="1">
                  <from>
                    <xdr:col>9</xdr:col>
                    <xdr:colOff>251460</xdr:colOff>
                    <xdr:row>144</xdr:row>
                    <xdr:rowOff>76200</xdr:rowOff>
                  </from>
                  <to>
                    <xdr:col>9</xdr:col>
                    <xdr:colOff>914400</xdr:colOff>
                    <xdr:row>144</xdr:row>
                    <xdr:rowOff>297180</xdr:rowOff>
                  </to>
                </anchor>
              </controlPr>
            </control>
          </mc:Choice>
        </mc:AlternateContent>
        <mc:AlternateContent xmlns:mc="http://schemas.openxmlformats.org/markup-compatibility/2006">
          <mc:Choice Requires="x14">
            <control shapeId="7223" r:id="rId53" name="Check Box 55">
              <controlPr defaultSize="0" autoFill="0" autoLine="0" autoPict="0">
                <anchor moveWithCells="1">
                  <from>
                    <xdr:col>9</xdr:col>
                    <xdr:colOff>251460</xdr:colOff>
                    <xdr:row>145</xdr:row>
                    <xdr:rowOff>22860</xdr:rowOff>
                  </from>
                  <to>
                    <xdr:col>9</xdr:col>
                    <xdr:colOff>937260</xdr:colOff>
                    <xdr:row>145</xdr:row>
                    <xdr:rowOff>251460</xdr:rowOff>
                  </to>
                </anchor>
              </controlPr>
            </control>
          </mc:Choice>
        </mc:AlternateContent>
        <mc:AlternateContent xmlns:mc="http://schemas.openxmlformats.org/markup-compatibility/2006">
          <mc:Choice Requires="x14">
            <control shapeId="7224" r:id="rId54" name="Check Box 56">
              <controlPr defaultSize="0" autoFill="0" autoLine="0" autoPict="0">
                <anchor moveWithCells="1">
                  <from>
                    <xdr:col>13</xdr:col>
                    <xdr:colOff>335280</xdr:colOff>
                    <xdr:row>225</xdr:row>
                    <xdr:rowOff>137160</xdr:rowOff>
                  </from>
                  <to>
                    <xdr:col>13</xdr:col>
                    <xdr:colOff>960120</xdr:colOff>
                    <xdr:row>225</xdr:row>
                    <xdr:rowOff>403860</xdr:rowOff>
                  </to>
                </anchor>
              </controlPr>
            </control>
          </mc:Choice>
        </mc:AlternateContent>
        <mc:AlternateContent xmlns:mc="http://schemas.openxmlformats.org/markup-compatibility/2006">
          <mc:Choice Requires="x14">
            <control shapeId="7225" r:id="rId55" name="Check Box 57">
              <controlPr defaultSize="0" autoFill="0" autoLine="0" autoPict="0">
                <anchor moveWithCells="1">
                  <from>
                    <xdr:col>13</xdr:col>
                    <xdr:colOff>335280</xdr:colOff>
                    <xdr:row>257</xdr:row>
                    <xdr:rowOff>137160</xdr:rowOff>
                  </from>
                  <to>
                    <xdr:col>13</xdr:col>
                    <xdr:colOff>960120</xdr:colOff>
                    <xdr:row>257</xdr:row>
                    <xdr:rowOff>403860</xdr:rowOff>
                  </to>
                </anchor>
              </controlPr>
            </control>
          </mc:Choice>
        </mc:AlternateContent>
        <mc:AlternateContent xmlns:mc="http://schemas.openxmlformats.org/markup-compatibility/2006">
          <mc:Choice Requires="x14">
            <control shapeId="7226" r:id="rId56" name="Check Box 58">
              <controlPr defaultSize="0" autoFill="0" autoLine="0" autoPict="0">
                <anchor moveWithCells="1">
                  <from>
                    <xdr:col>13</xdr:col>
                    <xdr:colOff>335280</xdr:colOff>
                    <xdr:row>288</xdr:row>
                    <xdr:rowOff>137160</xdr:rowOff>
                  </from>
                  <to>
                    <xdr:col>13</xdr:col>
                    <xdr:colOff>960120</xdr:colOff>
                    <xdr:row>288</xdr:row>
                    <xdr:rowOff>403860</xdr:rowOff>
                  </to>
                </anchor>
              </controlPr>
            </control>
          </mc:Choice>
        </mc:AlternateContent>
        <mc:AlternateContent xmlns:mc="http://schemas.openxmlformats.org/markup-compatibility/2006">
          <mc:Choice Requires="x14">
            <control shapeId="7227" r:id="rId57" name="Check Box 59">
              <controlPr defaultSize="0" autoFill="0" autoLine="0" autoPict="0">
                <anchor moveWithCells="1">
                  <from>
                    <xdr:col>0</xdr:col>
                    <xdr:colOff>236220</xdr:colOff>
                    <xdr:row>209</xdr:row>
                    <xdr:rowOff>182880</xdr:rowOff>
                  </from>
                  <to>
                    <xdr:col>0</xdr:col>
                    <xdr:colOff>1036320</xdr:colOff>
                    <xdr:row>211</xdr:row>
                    <xdr:rowOff>76200</xdr:rowOff>
                  </to>
                </anchor>
              </controlPr>
            </control>
          </mc:Choice>
        </mc:AlternateContent>
        <mc:AlternateContent xmlns:mc="http://schemas.openxmlformats.org/markup-compatibility/2006">
          <mc:Choice Requires="x14">
            <control shapeId="7228" r:id="rId58" name="Check Box 60">
              <controlPr defaultSize="0" autoFill="0" autoLine="0" autoPict="0">
                <anchor moveWithCells="1">
                  <from>
                    <xdr:col>1</xdr:col>
                    <xdr:colOff>449580</xdr:colOff>
                    <xdr:row>209</xdr:row>
                    <xdr:rowOff>160020</xdr:rowOff>
                  </from>
                  <to>
                    <xdr:col>2</xdr:col>
                    <xdr:colOff>678180</xdr:colOff>
                    <xdr:row>211</xdr:row>
                    <xdr:rowOff>68580</xdr:rowOff>
                  </to>
                </anchor>
              </controlPr>
            </control>
          </mc:Choice>
        </mc:AlternateContent>
        <mc:AlternateContent xmlns:mc="http://schemas.openxmlformats.org/markup-compatibility/2006">
          <mc:Choice Requires="x14">
            <control shapeId="7229" r:id="rId59" name="Check Box 61">
              <controlPr defaultSize="0" autoFill="0" autoLine="0" autoPict="0">
                <anchor moveWithCells="1">
                  <from>
                    <xdr:col>2</xdr:col>
                    <xdr:colOff>746760</xdr:colOff>
                    <xdr:row>209</xdr:row>
                    <xdr:rowOff>137160</xdr:rowOff>
                  </from>
                  <to>
                    <xdr:col>3</xdr:col>
                    <xdr:colOff>982980</xdr:colOff>
                    <xdr:row>211</xdr:row>
                    <xdr:rowOff>99060</xdr:rowOff>
                  </to>
                </anchor>
              </controlPr>
            </control>
          </mc:Choice>
        </mc:AlternateContent>
        <mc:AlternateContent xmlns:mc="http://schemas.openxmlformats.org/markup-compatibility/2006">
          <mc:Choice Requires="x14">
            <control shapeId="7230" r:id="rId60" name="Check Box 62">
              <controlPr defaultSize="0" autoFill="0" autoLine="0" autoPict="0">
                <anchor moveWithCells="1">
                  <from>
                    <xdr:col>13</xdr:col>
                    <xdr:colOff>335280</xdr:colOff>
                    <xdr:row>236</xdr:row>
                    <xdr:rowOff>99060</xdr:rowOff>
                  </from>
                  <to>
                    <xdr:col>13</xdr:col>
                    <xdr:colOff>769620</xdr:colOff>
                    <xdr:row>237</xdr:row>
                    <xdr:rowOff>137160</xdr:rowOff>
                  </to>
                </anchor>
              </controlPr>
            </control>
          </mc:Choice>
        </mc:AlternateContent>
        <mc:AlternateContent xmlns:mc="http://schemas.openxmlformats.org/markup-compatibility/2006">
          <mc:Choice Requires="x14">
            <control shapeId="7231" r:id="rId61" name="Check Box 63">
              <controlPr defaultSize="0" autoFill="0" autoLine="0" autoPict="0">
                <anchor moveWithCells="1">
                  <from>
                    <xdr:col>13</xdr:col>
                    <xdr:colOff>335280</xdr:colOff>
                    <xdr:row>268</xdr:row>
                    <xdr:rowOff>99060</xdr:rowOff>
                  </from>
                  <to>
                    <xdr:col>13</xdr:col>
                    <xdr:colOff>769620</xdr:colOff>
                    <xdr:row>269</xdr:row>
                    <xdr:rowOff>137160</xdr:rowOff>
                  </to>
                </anchor>
              </controlPr>
            </control>
          </mc:Choice>
        </mc:AlternateContent>
        <mc:AlternateContent xmlns:mc="http://schemas.openxmlformats.org/markup-compatibility/2006">
          <mc:Choice Requires="x14">
            <control shapeId="7232" r:id="rId62" name="Check Box 64">
              <controlPr defaultSize="0" autoFill="0" autoLine="0" autoPict="0">
                <anchor moveWithCells="1">
                  <from>
                    <xdr:col>13</xdr:col>
                    <xdr:colOff>335280</xdr:colOff>
                    <xdr:row>299</xdr:row>
                    <xdr:rowOff>99060</xdr:rowOff>
                  </from>
                  <to>
                    <xdr:col>13</xdr:col>
                    <xdr:colOff>769620</xdr:colOff>
                    <xdr:row>300</xdr:row>
                    <xdr:rowOff>137160</xdr:rowOff>
                  </to>
                </anchor>
              </controlPr>
            </control>
          </mc:Choice>
        </mc:AlternateContent>
        <mc:AlternateContent xmlns:mc="http://schemas.openxmlformats.org/markup-compatibility/2006">
          <mc:Choice Requires="x14">
            <control shapeId="7233" r:id="rId63" name="Check Box 65">
              <controlPr defaultSize="0" autoFill="0" autoLine="0" autoPict="0">
                <anchor moveWithCells="1">
                  <from>
                    <xdr:col>1</xdr:col>
                    <xdr:colOff>83820</xdr:colOff>
                    <xdr:row>577</xdr:row>
                    <xdr:rowOff>106680</xdr:rowOff>
                  </from>
                  <to>
                    <xdr:col>1</xdr:col>
                    <xdr:colOff>868680</xdr:colOff>
                    <xdr:row>577</xdr:row>
                    <xdr:rowOff>381000</xdr:rowOff>
                  </to>
                </anchor>
              </controlPr>
            </control>
          </mc:Choice>
        </mc:AlternateContent>
        <mc:AlternateContent xmlns:mc="http://schemas.openxmlformats.org/markup-compatibility/2006">
          <mc:Choice Requires="x14">
            <control shapeId="7234" r:id="rId64" name="Check Box 66">
              <controlPr defaultSize="0" autoFill="0" autoLine="0" autoPict="0">
                <anchor moveWithCells="1">
                  <from>
                    <xdr:col>1</xdr:col>
                    <xdr:colOff>723900</xdr:colOff>
                    <xdr:row>577</xdr:row>
                    <xdr:rowOff>99060</xdr:rowOff>
                  </from>
                  <to>
                    <xdr:col>2</xdr:col>
                    <xdr:colOff>251460</xdr:colOff>
                    <xdr:row>577</xdr:row>
                    <xdr:rowOff>381000</xdr:rowOff>
                  </to>
                </anchor>
              </controlPr>
            </control>
          </mc:Choice>
        </mc:AlternateContent>
        <mc:AlternateContent xmlns:mc="http://schemas.openxmlformats.org/markup-compatibility/2006">
          <mc:Choice Requires="x14">
            <control shapeId="7235" r:id="rId65" name="Check Box 67">
              <controlPr defaultSize="0" autoFill="0" autoLine="0" autoPict="0">
                <anchor moveWithCells="1">
                  <from>
                    <xdr:col>2</xdr:col>
                    <xdr:colOff>327660</xdr:colOff>
                    <xdr:row>577</xdr:row>
                    <xdr:rowOff>60960</xdr:rowOff>
                  </from>
                  <to>
                    <xdr:col>2</xdr:col>
                    <xdr:colOff>1036320</xdr:colOff>
                    <xdr:row>577</xdr:row>
                    <xdr:rowOff>411480</xdr:rowOff>
                  </to>
                </anchor>
              </controlPr>
            </control>
          </mc:Choice>
        </mc:AlternateContent>
        <mc:AlternateContent xmlns:mc="http://schemas.openxmlformats.org/markup-compatibility/2006">
          <mc:Choice Requires="x14">
            <control shapeId="7236" r:id="rId66" name="Check Box 68">
              <controlPr defaultSize="0" autoFill="0" autoLine="0" autoPict="0">
                <anchor moveWithCells="1">
                  <from>
                    <xdr:col>8</xdr:col>
                    <xdr:colOff>83820</xdr:colOff>
                    <xdr:row>577</xdr:row>
                    <xdr:rowOff>106680</xdr:rowOff>
                  </from>
                  <to>
                    <xdr:col>8</xdr:col>
                    <xdr:colOff>868680</xdr:colOff>
                    <xdr:row>577</xdr:row>
                    <xdr:rowOff>381000</xdr:rowOff>
                  </to>
                </anchor>
              </controlPr>
            </control>
          </mc:Choice>
        </mc:AlternateContent>
        <mc:AlternateContent xmlns:mc="http://schemas.openxmlformats.org/markup-compatibility/2006">
          <mc:Choice Requires="x14">
            <control shapeId="7237" r:id="rId67" name="Check Box 69">
              <controlPr defaultSize="0" autoFill="0" autoLine="0" autoPict="0">
                <anchor moveWithCells="1">
                  <from>
                    <xdr:col>8</xdr:col>
                    <xdr:colOff>723900</xdr:colOff>
                    <xdr:row>577</xdr:row>
                    <xdr:rowOff>99060</xdr:rowOff>
                  </from>
                  <to>
                    <xdr:col>9</xdr:col>
                    <xdr:colOff>251460</xdr:colOff>
                    <xdr:row>577</xdr:row>
                    <xdr:rowOff>381000</xdr:rowOff>
                  </to>
                </anchor>
              </controlPr>
            </control>
          </mc:Choice>
        </mc:AlternateContent>
        <mc:AlternateContent xmlns:mc="http://schemas.openxmlformats.org/markup-compatibility/2006">
          <mc:Choice Requires="x14">
            <control shapeId="7238" r:id="rId68" name="Check Box 70">
              <controlPr defaultSize="0" autoFill="0" autoLine="0" autoPict="0">
                <anchor moveWithCells="1">
                  <from>
                    <xdr:col>9</xdr:col>
                    <xdr:colOff>327660</xdr:colOff>
                    <xdr:row>577</xdr:row>
                    <xdr:rowOff>60960</xdr:rowOff>
                  </from>
                  <to>
                    <xdr:col>9</xdr:col>
                    <xdr:colOff>1036320</xdr:colOff>
                    <xdr:row>577</xdr:row>
                    <xdr:rowOff>411480</xdr:rowOff>
                  </to>
                </anchor>
              </controlPr>
            </control>
          </mc:Choice>
        </mc:AlternateContent>
        <mc:AlternateContent xmlns:mc="http://schemas.openxmlformats.org/markup-compatibility/2006">
          <mc:Choice Requires="x14">
            <control shapeId="7239" r:id="rId69" name="Check Box 71">
              <controlPr defaultSize="0" autoFill="0" autoLine="0" autoPict="0">
                <anchor moveWithCells="1">
                  <from>
                    <xdr:col>1</xdr:col>
                    <xdr:colOff>83820</xdr:colOff>
                    <xdr:row>582</xdr:row>
                    <xdr:rowOff>106680</xdr:rowOff>
                  </from>
                  <to>
                    <xdr:col>1</xdr:col>
                    <xdr:colOff>868680</xdr:colOff>
                    <xdr:row>582</xdr:row>
                    <xdr:rowOff>381000</xdr:rowOff>
                  </to>
                </anchor>
              </controlPr>
            </control>
          </mc:Choice>
        </mc:AlternateContent>
        <mc:AlternateContent xmlns:mc="http://schemas.openxmlformats.org/markup-compatibility/2006">
          <mc:Choice Requires="x14">
            <control shapeId="7240" r:id="rId70" name="Check Box 72">
              <controlPr defaultSize="0" autoFill="0" autoLine="0" autoPict="0">
                <anchor moveWithCells="1">
                  <from>
                    <xdr:col>1</xdr:col>
                    <xdr:colOff>723900</xdr:colOff>
                    <xdr:row>582</xdr:row>
                    <xdr:rowOff>99060</xdr:rowOff>
                  </from>
                  <to>
                    <xdr:col>2</xdr:col>
                    <xdr:colOff>251460</xdr:colOff>
                    <xdr:row>582</xdr:row>
                    <xdr:rowOff>381000</xdr:rowOff>
                  </to>
                </anchor>
              </controlPr>
            </control>
          </mc:Choice>
        </mc:AlternateContent>
        <mc:AlternateContent xmlns:mc="http://schemas.openxmlformats.org/markup-compatibility/2006">
          <mc:Choice Requires="x14">
            <control shapeId="7241" r:id="rId71" name="Check Box 73">
              <controlPr defaultSize="0" autoFill="0" autoLine="0" autoPict="0">
                <anchor moveWithCells="1">
                  <from>
                    <xdr:col>2</xdr:col>
                    <xdr:colOff>327660</xdr:colOff>
                    <xdr:row>582</xdr:row>
                    <xdr:rowOff>60960</xdr:rowOff>
                  </from>
                  <to>
                    <xdr:col>2</xdr:col>
                    <xdr:colOff>1036320</xdr:colOff>
                    <xdr:row>582</xdr:row>
                    <xdr:rowOff>411480</xdr:rowOff>
                  </to>
                </anchor>
              </controlPr>
            </control>
          </mc:Choice>
        </mc:AlternateContent>
        <mc:AlternateContent xmlns:mc="http://schemas.openxmlformats.org/markup-compatibility/2006">
          <mc:Choice Requires="x14">
            <control shapeId="7242" r:id="rId72" name="Check Box 74">
              <controlPr defaultSize="0" autoFill="0" autoLine="0" autoPict="0">
                <anchor moveWithCells="1">
                  <from>
                    <xdr:col>8</xdr:col>
                    <xdr:colOff>83820</xdr:colOff>
                    <xdr:row>582</xdr:row>
                    <xdr:rowOff>106680</xdr:rowOff>
                  </from>
                  <to>
                    <xdr:col>8</xdr:col>
                    <xdr:colOff>868680</xdr:colOff>
                    <xdr:row>582</xdr:row>
                    <xdr:rowOff>381000</xdr:rowOff>
                  </to>
                </anchor>
              </controlPr>
            </control>
          </mc:Choice>
        </mc:AlternateContent>
        <mc:AlternateContent xmlns:mc="http://schemas.openxmlformats.org/markup-compatibility/2006">
          <mc:Choice Requires="x14">
            <control shapeId="7243" r:id="rId73" name="Check Box 75">
              <controlPr defaultSize="0" autoFill="0" autoLine="0" autoPict="0">
                <anchor moveWithCells="1">
                  <from>
                    <xdr:col>8</xdr:col>
                    <xdr:colOff>723900</xdr:colOff>
                    <xdr:row>582</xdr:row>
                    <xdr:rowOff>99060</xdr:rowOff>
                  </from>
                  <to>
                    <xdr:col>9</xdr:col>
                    <xdr:colOff>251460</xdr:colOff>
                    <xdr:row>582</xdr:row>
                    <xdr:rowOff>381000</xdr:rowOff>
                  </to>
                </anchor>
              </controlPr>
            </control>
          </mc:Choice>
        </mc:AlternateContent>
        <mc:AlternateContent xmlns:mc="http://schemas.openxmlformats.org/markup-compatibility/2006">
          <mc:Choice Requires="x14">
            <control shapeId="7244" r:id="rId74" name="Check Box 76">
              <controlPr defaultSize="0" autoFill="0" autoLine="0" autoPict="0">
                <anchor moveWithCells="1">
                  <from>
                    <xdr:col>9</xdr:col>
                    <xdr:colOff>327660</xdr:colOff>
                    <xdr:row>582</xdr:row>
                    <xdr:rowOff>60960</xdr:rowOff>
                  </from>
                  <to>
                    <xdr:col>9</xdr:col>
                    <xdr:colOff>1036320</xdr:colOff>
                    <xdr:row>582</xdr:row>
                    <xdr:rowOff>411480</xdr:rowOff>
                  </to>
                </anchor>
              </controlPr>
            </control>
          </mc:Choice>
        </mc:AlternateContent>
        <mc:AlternateContent xmlns:mc="http://schemas.openxmlformats.org/markup-compatibility/2006">
          <mc:Choice Requires="x14">
            <control shapeId="7254" r:id="rId75" name="Check Box 86">
              <controlPr defaultSize="0" autoFill="0" autoLine="0" autoPict="0">
                <anchor moveWithCells="1">
                  <from>
                    <xdr:col>12</xdr:col>
                    <xdr:colOff>518160</xdr:colOff>
                    <xdr:row>320</xdr:row>
                    <xdr:rowOff>121920</xdr:rowOff>
                  </from>
                  <to>
                    <xdr:col>13</xdr:col>
                    <xdr:colOff>30480</xdr:colOff>
                    <xdr:row>320</xdr:row>
                    <xdr:rowOff>525780</xdr:rowOff>
                  </to>
                </anchor>
              </controlPr>
            </control>
          </mc:Choice>
        </mc:AlternateContent>
        <mc:AlternateContent xmlns:mc="http://schemas.openxmlformats.org/markup-compatibility/2006">
          <mc:Choice Requires="x14">
            <control shapeId="7259" r:id="rId76" name="Check Box 91">
              <controlPr defaultSize="0" autoFill="0" autoLine="0" autoPict="0">
                <anchor moveWithCells="1">
                  <from>
                    <xdr:col>12</xdr:col>
                    <xdr:colOff>419100</xdr:colOff>
                    <xdr:row>354</xdr:row>
                    <xdr:rowOff>144780</xdr:rowOff>
                  </from>
                  <to>
                    <xdr:col>12</xdr:col>
                    <xdr:colOff>960120</xdr:colOff>
                    <xdr:row>354</xdr:row>
                    <xdr:rowOff>373380</xdr:rowOff>
                  </to>
                </anchor>
              </controlPr>
            </control>
          </mc:Choice>
        </mc:AlternateContent>
        <mc:AlternateContent xmlns:mc="http://schemas.openxmlformats.org/markup-compatibility/2006">
          <mc:Choice Requires="x14">
            <control shapeId="7260" r:id="rId77" name="Check Box 92">
              <controlPr defaultSize="0" autoFill="0" autoLine="0" autoPict="0">
                <anchor moveWithCells="1">
                  <from>
                    <xdr:col>13</xdr:col>
                    <xdr:colOff>464820</xdr:colOff>
                    <xdr:row>354</xdr:row>
                    <xdr:rowOff>175260</xdr:rowOff>
                  </from>
                  <to>
                    <xdr:col>13</xdr:col>
                    <xdr:colOff>1013460</xdr:colOff>
                    <xdr:row>354</xdr:row>
                    <xdr:rowOff>365760</xdr:rowOff>
                  </to>
                </anchor>
              </controlPr>
            </control>
          </mc:Choice>
        </mc:AlternateContent>
        <mc:AlternateContent xmlns:mc="http://schemas.openxmlformats.org/markup-compatibility/2006">
          <mc:Choice Requires="x14">
            <control shapeId="7271" r:id="rId78" name="Check Box 103">
              <controlPr defaultSize="0" autoFill="0" autoLine="0" autoPict="0">
                <anchor moveWithCells="1">
                  <from>
                    <xdr:col>12</xdr:col>
                    <xdr:colOff>441960</xdr:colOff>
                    <xdr:row>391</xdr:row>
                    <xdr:rowOff>106680</xdr:rowOff>
                  </from>
                  <to>
                    <xdr:col>12</xdr:col>
                    <xdr:colOff>937260</xdr:colOff>
                    <xdr:row>391</xdr:row>
                    <xdr:rowOff>335280</xdr:rowOff>
                  </to>
                </anchor>
              </controlPr>
            </control>
          </mc:Choice>
        </mc:AlternateContent>
        <mc:AlternateContent xmlns:mc="http://schemas.openxmlformats.org/markup-compatibility/2006">
          <mc:Choice Requires="x14">
            <control shapeId="7272" r:id="rId79" name="Check Box 104">
              <controlPr defaultSize="0" autoFill="0" autoLine="0" autoPict="0">
                <anchor moveWithCells="1">
                  <from>
                    <xdr:col>13</xdr:col>
                    <xdr:colOff>457200</xdr:colOff>
                    <xdr:row>391</xdr:row>
                    <xdr:rowOff>121920</xdr:rowOff>
                  </from>
                  <to>
                    <xdr:col>13</xdr:col>
                    <xdr:colOff>1165860</xdr:colOff>
                    <xdr:row>391</xdr:row>
                    <xdr:rowOff>381000</xdr:rowOff>
                  </to>
                </anchor>
              </controlPr>
            </control>
          </mc:Choice>
        </mc:AlternateContent>
        <mc:AlternateContent xmlns:mc="http://schemas.openxmlformats.org/markup-compatibility/2006">
          <mc:Choice Requires="x14">
            <control shapeId="7275" r:id="rId80" name="Check Box 107">
              <controlPr defaultSize="0" autoFill="0" autoLine="0" autoPict="0">
                <anchor moveWithCells="1">
                  <from>
                    <xdr:col>12</xdr:col>
                    <xdr:colOff>449580</xdr:colOff>
                    <xdr:row>427</xdr:row>
                    <xdr:rowOff>106680</xdr:rowOff>
                  </from>
                  <to>
                    <xdr:col>12</xdr:col>
                    <xdr:colOff>914400</xdr:colOff>
                    <xdr:row>427</xdr:row>
                    <xdr:rowOff>327660</xdr:rowOff>
                  </to>
                </anchor>
              </controlPr>
            </control>
          </mc:Choice>
        </mc:AlternateContent>
        <mc:AlternateContent xmlns:mc="http://schemas.openxmlformats.org/markup-compatibility/2006">
          <mc:Choice Requires="x14">
            <control shapeId="7276" r:id="rId81" name="Check Box 108">
              <controlPr defaultSize="0" autoFill="0" autoLine="0" autoPict="0">
                <anchor moveWithCells="1">
                  <from>
                    <xdr:col>13</xdr:col>
                    <xdr:colOff>327660</xdr:colOff>
                    <xdr:row>427</xdr:row>
                    <xdr:rowOff>114300</xdr:rowOff>
                  </from>
                  <to>
                    <xdr:col>13</xdr:col>
                    <xdr:colOff>937260</xdr:colOff>
                    <xdr:row>427</xdr:row>
                    <xdr:rowOff>335280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53"/>
  <sheetViews>
    <sheetView workbookViewId="0">
      <selection activeCell="U22" sqref="U22"/>
    </sheetView>
  </sheetViews>
  <sheetFormatPr defaultRowHeight="14.4" x14ac:dyDescent="0.3"/>
  <cols>
    <col min="1" max="1" width="50.33203125" bestFit="1" customWidth="1"/>
    <col min="2" max="2" width="12.6640625" bestFit="1" customWidth="1"/>
    <col min="4" max="4" width="34.33203125" bestFit="1" customWidth="1"/>
    <col min="5" max="5" width="15.33203125" customWidth="1"/>
    <col min="6" max="6" width="41.33203125" customWidth="1"/>
    <col min="7" max="7" width="30" bestFit="1" customWidth="1"/>
    <col min="8" max="8" width="42.109375" bestFit="1" customWidth="1"/>
    <col min="9" max="9" width="41.33203125" bestFit="1" customWidth="1"/>
    <col min="10" max="10" width="42.33203125" bestFit="1" customWidth="1"/>
    <col min="11" max="11" width="37" bestFit="1" customWidth="1"/>
    <col min="12" max="12" width="50.109375" bestFit="1" customWidth="1"/>
    <col min="13" max="13" width="42.88671875" bestFit="1" customWidth="1"/>
    <col min="14" max="14" width="36.33203125" bestFit="1" customWidth="1"/>
    <col min="15" max="15" width="47" bestFit="1" customWidth="1"/>
    <col min="16" max="16" width="41.33203125" bestFit="1" customWidth="1"/>
    <col min="17" max="17" width="36.109375" bestFit="1" customWidth="1"/>
    <col min="18" max="18" width="37.6640625" bestFit="1" customWidth="1"/>
    <col min="19" max="19" width="34.33203125" bestFit="1" customWidth="1"/>
    <col min="20" max="20" width="35.44140625" bestFit="1" customWidth="1"/>
    <col min="21" max="21" width="43" bestFit="1" customWidth="1"/>
    <col min="22" max="22" width="29.33203125" bestFit="1" customWidth="1"/>
    <col min="23" max="23" width="51.109375" bestFit="1" customWidth="1"/>
    <col min="24" max="24" width="26.88671875" bestFit="1" customWidth="1"/>
  </cols>
  <sheetData>
    <row r="1" spans="1:24" x14ac:dyDescent="0.3">
      <c r="A1" s="209" t="s">
        <v>469</v>
      </c>
      <c r="B1" s="209" t="s">
        <v>470</v>
      </c>
      <c r="D1" s="209" t="s">
        <v>471</v>
      </c>
      <c r="E1" s="209" t="s">
        <v>472</v>
      </c>
      <c r="F1" s="209" t="s">
        <v>473</v>
      </c>
      <c r="G1" s="209" t="s">
        <v>474</v>
      </c>
      <c r="H1" s="209" t="s">
        <v>475</v>
      </c>
      <c r="I1" s="209" t="s">
        <v>476</v>
      </c>
      <c r="J1" s="209" t="s">
        <v>477</v>
      </c>
      <c r="K1" s="209" t="s">
        <v>478</v>
      </c>
      <c r="L1" s="209" t="s">
        <v>479</v>
      </c>
      <c r="M1" s="209" t="s">
        <v>480</v>
      </c>
      <c r="N1" s="209" t="s">
        <v>481</v>
      </c>
      <c r="O1" s="209" t="s">
        <v>482</v>
      </c>
      <c r="P1" s="209" t="s">
        <v>483</v>
      </c>
      <c r="Q1" s="209" t="s">
        <v>484</v>
      </c>
      <c r="R1" s="209" t="s">
        <v>485</v>
      </c>
      <c r="S1" s="209" t="s">
        <v>486</v>
      </c>
      <c r="T1" s="209" t="s">
        <v>487</v>
      </c>
      <c r="U1" s="209" t="s">
        <v>488</v>
      </c>
      <c r="V1" s="209" t="s">
        <v>489</v>
      </c>
      <c r="W1" s="209" t="s">
        <v>490</v>
      </c>
      <c r="X1" s="209" t="s">
        <v>491</v>
      </c>
    </row>
    <row r="2" spans="1:24" x14ac:dyDescent="0.3">
      <c r="A2" s="210" t="s">
        <v>471</v>
      </c>
      <c r="B2" t="s">
        <v>60</v>
      </c>
      <c r="D2" t="s">
        <v>492</v>
      </c>
      <c r="E2" t="s">
        <v>493</v>
      </c>
      <c r="F2" t="s">
        <v>494</v>
      </c>
      <c r="G2" t="s">
        <v>495</v>
      </c>
      <c r="H2" t="s">
        <v>496</v>
      </c>
      <c r="I2" t="s">
        <v>497</v>
      </c>
      <c r="J2" t="s">
        <v>498</v>
      </c>
      <c r="K2" t="s">
        <v>499</v>
      </c>
      <c r="L2" t="s">
        <v>500</v>
      </c>
      <c r="M2" t="s">
        <v>501</v>
      </c>
      <c r="N2" t="s">
        <v>502</v>
      </c>
      <c r="O2" t="s">
        <v>503</v>
      </c>
      <c r="P2" t="s">
        <v>60</v>
      </c>
      <c r="Q2" t="s">
        <v>504</v>
      </c>
      <c r="R2" t="s">
        <v>505</v>
      </c>
      <c r="S2" t="s">
        <v>506</v>
      </c>
      <c r="T2" t="s">
        <v>507</v>
      </c>
      <c r="U2" t="s">
        <v>508</v>
      </c>
      <c r="V2" t="s">
        <v>509</v>
      </c>
      <c r="W2" t="s">
        <v>510</v>
      </c>
      <c r="X2" t="s">
        <v>511</v>
      </c>
    </row>
    <row r="3" spans="1:24" x14ac:dyDescent="0.3">
      <c r="A3" s="211" t="s">
        <v>512</v>
      </c>
      <c r="B3" t="s">
        <v>511</v>
      </c>
      <c r="D3" t="s">
        <v>513</v>
      </c>
      <c r="F3" t="s">
        <v>514</v>
      </c>
      <c r="G3" t="s">
        <v>515</v>
      </c>
      <c r="H3" t="s">
        <v>516</v>
      </c>
      <c r="I3" t="s">
        <v>517</v>
      </c>
      <c r="J3" t="s">
        <v>518</v>
      </c>
      <c r="K3" t="s">
        <v>519</v>
      </c>
      <c r="M3" t="s">
        <v>520</v>
      </c>
      <c r="P3" t="s">
        <v>61</v>
      </c>
      <c r="Q3" t="s">
        <v>521</v>
      </c>
      <c r="S3" t="s">
        <v>522</v>
      </c>
      <c r="T3" t="s">
        <v>523</v>
      </c>
      <c r="U3" t="s">
        <v>524</v>
      </c>
      <c r="V3" t="s">
        <v>525</v>
      </c>
      <c r="X3" t="s">
        <v>526</v>
      </c>
    </row>
    <row r="4" spans="1:24" x14ac:dyDescent="0.3">
      <c r="A4" s="210" t="s">
        <v>473</v>
      </c>
      <c r="B4" t="s">
        <v>61</v>
      </c>
      <c r="D4" t="s">
        <v>527</v>
      </c>
      <c r="F4" t="s">
        <v>528</v>
      </c>
      <c r="G4" t="s">
        <v>529</v>
      </c>
      <c r="H4" t="s">
        <v>530</v>
      </c>
      <c r="I4" t="s">
        <v>531</v>
      </c>
      <c r="J4" t="s">
        <v>532</v>
      </c>
      <c r="K4" t="s">
        <v>533</v>
      </c>
      <c r="M4" t="s">
        <v>534</v>
      </c>
      <c r="P4" t="s">
        <v>62</v>
      </c>
      <c r="Q4" t="s">
        <v>535</v>
      </c>
      <c r="S4" t="s">
        <v>536</v>
      </c>
      <c r="T4" t="s">
        <v>537</v>
      </c>
      <c r="U4" t="s">
        <v>538</v>
      </c>
      <c r="V4" t="s">
        <v>539</v>
      </c>
      <c r="X4" t="s">
        <v>540</v>
      </c>
    </row>
    <row r="5" spans="1:24" x14ac:dyDescent="0.3">
      <c r="A5" s="211" t="s">
        <v>541</v>
      </c>
      <c r="B5" t="s">
        <v>496</v>
      </c>
      <c r="D5" t="s">
        <v>542</v>
      </c>
      <c r="F5" t="s">
        <v>543</v>
      </c>
      <c r="G5" t="s">
        <v>544</v>
      </c>
      <c r="H5" t="s">
        <v>545</v>
      </c>
      <c r="I5" t="s">
        <v>546</v>
      </c>
      <c r="J5" t="s">
        <v>547</v>
      </c>
      <c r="K5" t="s">
        <v>548</v>
      </c>
      <c r="M5" t="s">
        <v>549</v>
      </c>
      <c r="P5" t="s">
        <v>65</v>
      </c>
      <c r="Q5" t="s">
        <v>550</v>
      </c>
      <c r="S5" t="s">
        <v>551</v>
      </c>
      <c r="T5" t="s">
        <v>552</v>
      </c>
      <c r="U5" t="s">
        <v>553</v>
      </c>
      <c r="V5" t="s">
        <v>554</v>
      </c>
      <c r="X5" t="s">
        <v>555</v>
      </c>
    </row>
    <row r="6" spans="1:24" x14ac:dyDescent="0.3">
      <c r="A6" s="210" t="s">
        <v>556</v>
      </c>
      <c r="B6" t="s">
        <v>507</v>
      </c>
      <c r="D6" t="s">
        <v>557</v>
      </c>
      <c r="F6" t="s">
        <v>558</v>
      </c>
      <c r="G6" t="s">
        <v>559</v>
      </c>
      <c r="H6" t="s">
        <v>560</v>
      </c>
      <c r="I6" t="s">
        <v>561</v>
      </c>
      <c r="J6" t="s">
        <v>562</v>
      </c>
      <c r="K6" t="s">
        <v>563</v>
      </c>
      <c r="M6" t="s">
        <v>564</v>
      </c>
      <c r="P6" t="s">
        <v>66</v>
      </c>
      <c r="Q6" t="s">
        <v>565</v>
      </c>
      <c r="S6" t="s">
        <v>566</v>
      </c>
      <c r="T6" t="s">
        <v>567</v>
      </c>
      <c r="U6" t="s">
        <v>568</v>
      </c>
      <c r="V6" t="s">
        <v>569</v>
      </c>
      <c r="X6" t="s">
        <v>570</v>
      </c>
    </row>
    <row r="7" spans="1:24" x14ac:dyDescent="0.3">
      <c r="A7" s="211" t="s">
        <v>571</v>
      </c>
      <c r="B7" t="s">
        <v>506</v>
      </c>
      <c r="D7" t="s">
        <v>572</v>
      </c>
      <c r="F7" t="s">
        <v>573</v>
      </c>
      <c r="G7" t="s">
        <v>574</v>
      </c>
      <c r="H7" t="s">
        <v>575</v>
      </c>
      <c r="I7" t="s">
        <v>576</v>
      </c>
      <c r="J7" t="s">
        <v>577</v>
      </c>
      <c r="K7" t="s">
        <v>578</v>
      </c>
      <c r="M7" t="s">
        <v>579</v>
      </c>
      <c r="P7" t="s">
        <v>67</v>
      </c>
      <c r="Q7" t="s">
        <v>580</v>
      </c>
      <c r="S7" t="s">
        <v>581</v>
      </c>
      <c r="T7" t="s">
        <v>582</v>
      </c>
      <c r="U7" t="s">
        <v>583</v>
      </c>
      <c r="V7" t="s">
        <v>584</v>
      </c>
      <c r="X7" t="s">
        <v>585</v>
      </c>
    </row>
    <row r="8" spans="1:24" x14ac:dyDescent="0.3">
      <c r="A8" s="210" t="s">
        <v>477</v>
      </c>
      <c r="B8" t="s">
        <v>492</v>
      </c>
      <c r="D8" t="s">
        <v>586</v>
      </c>
      <c r="F8" t="s">
        <v>587</v>
      </c>
      <c r="G8" t="s">
        <v>588</v>
      </c>
      <c r="H8" t="s">
        <v>589</v>
      </c>
      <c r="I8" t="s">
        <v>590</v>
      </c>
      <c r="J8" t="s">
        <v>591</v>
      </c>
      <c r="K8" t="s">
        <v>592</v>
      </c>
      <c r="M8" t="s">
        <v>593</v>
      </c>
      <c r="P8" t="s">
        <v>68</v>
      </c>
      <c r="Q8" t="s">
        <v>594</v>
      </c>
      <c r="S8" t="s">
        <v>595</v>
      </c>
      <c r="T8" t="s">
        <v>596</v>
      </c>
      <c r="U8" t="s">
        <v>597</v>
      </c>
      <c r="V8" t="s">
        <v>598</v>
      </c>
      <c r="X8" t="s">
        <v>599</v>
      </c>
    </row>
    <row r="9" spans="1:24" x14ac:dyDescent="0.3">
      <c r="A9" s="211" t="s">
        <v>600</v>
      </c>
      <c r="B9" t="s">
        <v>495</v>
      </c>
      <c r="D9" t="s">
        <v>601</v>
      </c>
      <c r="F9" t="s">
        <v>602</v>
      </c>
      <c r="G9" t="s">
        <v>603</v>
      </c>
      <c r="H9" t="s">
        <v>604</v>
      </c>
      <c r="I9" t="s">
        <v>605</v>
      </c>
      <c r="J9" t="s">
        <v>606</v>
      </c>
      <c r="K9" t="s">
        <v>607</v>
      </c>
      <c r="M9" t="s">
        <v>608</v>
      </c>
      <c r="P9" t="s">
        <v>69</v>
      </c>
      <c r="Q9" t="s">
        <v>609</v>
      </c>
      <c r="S9" t="s">
        <v>610</v>
      </c>
      <c r="T9" t="s">
        <v>611</v>
      </c>
      <c r="U9" t="s">
        <v>612</v>
      </c>
      <c r="V9" t="s">
        <v>613</v>
      </c>
      <c r="X9" t="s">
        <v>614</v>
      </c>
    </row>
    <row r="10" spans="1:24" x14ac:dyDescent="0.3">
      <c r="A10" s="210" t="s">
        <v>615</v>
      </c>
      <c r="B10" t="s">
        <v>508</v>
      </c>
      <c r="D10" t="s">
        <v>616</v>
      </c>
      <c r="F10" t="s">
        <v>617</v>
      </c>
      <c r="G10" t="s">
        <v>618</v>
      </c>
      <c r="H10" t="s">
        <v>619</v>
      </c>
      <c r="I10" t="s">
        <v>620</v>
      </c>
      <c r="J10" t="s">
        <v>621</v>
      </c>
      <c r="K10" t="s">
        <v>622</v>
      </c>
      <c r="M10" t="s">
        <v>623</v>
      </c>
      <c r="P10" t="s">
        <v>70</v>
      </c>
      <c r="Q10" t="s">
        <v>624</v>
      </c>
      <c r="S10" t="s">
        <v>625</v>
      </c>
      <c r="T10" t="s">
        <v>626</v>
      </c>
      <c r="U10" t="s">
        <v>627</v>
      </c>
      <c r="V10" t="s">
        <v>628</v>
      </c>
      <c r="X10" t="s">
        <v>629</v>
      </c>
    </row>
    <row r="11" spans="1:24" x14ac:dyDescent="0.3">
      <c r="A11" s="211" t="s">
        <v>630</v>
      </c>
      <c r="B11" t="s">
        <v>513</v>
      </c>
      <c r="D11" t="s">
        <v>631</v>
      </c>
      <c r="H11" t="s">
        <v>632</v>
      </c>
      <c r="I11" t="s">
        <v>633</v>
      </c>
      <c r="J11" t="s">
        <v>634</v>
      </c>
      <c r="K11" t="s">
        <v>635</v>
      </c>
      <c r="P11" t="s">
        <v>71</v>
      </c>
      <c r="Q11" t="s">
        <v>636</v>
      </c>
      <c r="S11" t="s">
        <v>637</v>
      </c>
      <c r="T11" t="s">
        <v>638</v>
      </c>
      <c r="U11" t="s">
        <v>639</v>
      </c>
      <c r="V11" t="s">
        <v>640</v>
      </c>
      <c r="X11" t="s">
        <v>641</v>
      </c>
    </row>
    <row r="12" spans="1:24" x14ac:dyDescent="0.3">
      <c r="A12" s="210" t="s">
        <v>642</v>
      </c>
      <c r="B12" t="s">
        <v>515</v>
      </c>
      <c r="D12" t="s">
        <v>643</v>
      </c>
      <c r="H12" t="s">
        <v>644</v>
      </c>
      <c r="I12" t="s">
        <v>645</v>
      </c>
      <c r="J12" t="s">
        <v>646</v>
      </c>
      <c r="K12" t="s">
        <v>647</v>
      </c>
      <c r="P12" t="s">
        <v>72</v>
      </c>
      <c r="Q12" t="s">
        <v>648</v>
      </c>
      <c r="S12" t="s">
        <v>649</v>
      </c>
      <c r="T12" t="s">
        <v>650</v>
      </c>
      <c r="U12" t="s">
        <v>651</v>
      </c>
      <c r="V12" t="s">
        <v>652</v>
      </c>
      <c r="X12" t="s">
        <v>653</v>
      </c>
    </row>
    <row r="13" spans="1:24" x14ac:dyDescent="0.3">
      <c r="A13" s="211" t="s">
        <v>654</v>
      </c>
      <c r="B13" t="s">
        <v>523</v>
      </c>
      <c r="D13" t="s">
        <v>655</v>
      </c>
      <c r="H13" t="s">
        <v>656</v>
      </c>
      <c r="I13" t="s">
        <v>657</v>
      </c>
      <c r="J13" t="s">
        <v>658</v>
      </c>
      <c r="K13" t="s">
        <v>659</v>
      </c>
      <c r="P13" t="s">
        <v>73</v>
      </c>
      <c r="Q13" t="s">
        <v>660</v>
      </c>
      <c r="S13" t="s">
        <v>661</v>
      </c>
      <c r="T13" t="s">
        <v>662</v>
      </c>
      <c r="U13" t="s">
        <v>663</v>
      </c>
      <c r="V13" t="s">
        <v>664</v>
      </c>
      <c r="X13" t="s">
        <v>665</v>
      </c>
    </row>
    <row r="14" spans="1:24" x14ac:dyDescent="0.3">
      <c r="A14" s="210" t="s">
        <v>666</v>
      </c>
      <c r="B14" t="s">
        <v>516</v>
      </c>
      <c r="H14" t="s">
        <v>667</v>
      </c>
      <c r="I14" t="s">
        <v>668</v>
      </c>
      <c r="J14" t="s">
        <v>669</v>
      </c>
      <c r="K14" t="s">
        <v>670</v>
      </c>
      <c r="P14" t="s">
        <v>342</v>
      </c>
      <c r="Q14" t="s">
        <v>671</v>
      </c>
      <c r="S14" t="s">
        <v>672</v>
      </c>
      <c r="T14" t="s">
        <v>673</v>
      </c>
      <c r="U14" t="s">
        <v>674</v>
      </c>
      <c r="V14" t="s">
        <v>675</v>
      </c>
      <c r="X14" t="s">
        <v>676</v>
      </c>
    </row>
    <row r="15" spans="1:24" x14ac:dyDescent="0.3">
      <c r="A15" s="211" t="s">
        <v>677</v>
      </c>
      <c r="B15" t="s">
        <v>504</v>
      </c>
      <c r="H15" t="s">
        <v>678</v>
      </c>
      <c r="J15" t="s">
        <v>679</v>
      </c>
      <c r="K15" t="s">
        <v>680</v>
      </c>
      <c r="P15" t="s">
        <v>343</v>
      </c>
      <c r="S15" t="s">
        <v>681</v>
      </c>
      <c r="T15" t="s">
        <v>682</v>
      </c>
      <c r="U15" t="s">
        <v>683</v>
      </c>
      <c r="V15" t="s">
        <v>684</v>
      </c>
      <c r="X15" t="s">
        <v>685</v>
      </c>
    </row>
    <row r="16" spans="1:24" x14ac:dyDescent="0.3">
      <c r="A16" s="210" t="s">
        <v>485</v>
      </c>
      <c r="B16" t="s">
        <v>527</v>
      </c>
      <c r="H16" t="s">
        <v>686</v>
      </c>
      <c r="J16" t="s">
        <v>687</v>
      </c>
      <c r="P16" t="s">
        <v>74</v>
      </c>
      <c r="S16" t="s">
        <v>688</v>
      </c>
      <c r="T16" t="s">
        <v>689</v>
      </c>
      <c r="U16" t="s">
        <v>690</v>
      </c>
      <c r="V16" t="s">
        <v>691</v>
      </c>
      <c r="X16" t="s">
        <v>692</v>
      </c>
    </row>
    <row r="17" spans="1:24" x14ac:dyDescent="0.3">
      <c r="A17" s="211" t="s">
        <v>693</v>
      </c>
      <c r="B17" t="s">
        <v>529</v>
      </c>
      <c r="J17" t="s">
        <v>694</v>
      </c>
      <c r="P17" t="s">
        <v>75</v>
      </c>
      <c r="S17" t="s">
        <v>695</v>
      </c>
      <c r="T17" t="s">
        <v>696</v>
      </c>
      <c r="V17" t="s">
        <v>697</v>
      </c>
      <c r="X17" t="s">
        <v>698</v>
      </c>
    </row>
    <row r="18" spans="1:24" x14ac:dyDescent="0.3">
      <c r="A18" s="210" t="s">
        <v>699</v>
      </c>
      <c r="B18" t="s">
        <v>526</v>
      </c>
      <c r="J18" t="s">
        <v>700</v>
      </c>
      <c r="P18" t="s">
        <v>76</v>
      </c>
      <c r="S18" t="s">
        <v>701</v>
      </c>
      <c r="T18" t="s">
        <v>702</v>
      </c>
      <c r="V18" t="s">
        <v>703</v>
      </c>
      <c r="X18" t="s">
        <v>704</v>
      </c>
    </row>
    <row r="19" spans="1:24" x14ac:dyDescent="0.3">
      <c r="A19" s="211" t="s">
        <v>488</v>
      </c>
      <c r="B19" t="s">
        <v>501</v>
      </c>
      <c r="J19" t="s">
        <v>705</v>
      </c>
      <c r="P19" t="s">
        <v>77</v>
      </c>
      <c r="S19" t="s">
        <v>706</v>
      </c>
      <c r="T19" t="s">
        <v>707</v>
      </c>
      <c r="V19" t="s">
        <v>708</v>
      </c>
      <c r="X19" t="s">
        <v>709</v>
      </c>
    </row>
    <row r="20" spans="1:24" x14ac:dyDescent="0.3">
      <c r="A20" s="210" t="s">
        <v>710</v>
      </c>
      <c r="B20" t="s">
        <v>509</v>
      </c>
      <c r="P20" t="s">
        <v>344</v>
      </c>
      <c r="S20" t="s">
        <v>711</v>
      </c>
      <c r="T20" t="s">
        <v>712</v>
      </c>
      <c r="V20" t="s">
        <v>713</v>
      </c>
    </row>
    <row r="21" spans="1:24" x14ac:dyDescent="0.3">
      <c r="A21" s="211" t="s">
        <v>714</v>
      </c>
      <c r="B21" t="s">
        <v>530</v>
      </c>
      <c r="P21" t="s">
        <v>345</v>
      </c>
      <c r="S21" t="s">
        <v>715</v>
      </c>
      <c r="T21" t="s">
        <v>716</v>
      </c>
    </row>
    <row r="22" spans="1:24" x14ac:dyDescent="0.3">
      <c r="A22" s="210" t="s">
        <v>717</v>
      </c>
      <c r="B22" t="s">
        <v>494</v>
      </c>
      <c r="P22" t="s">
        <v>346</v>
      </c>
      <c r="S22" t="s">
        <v>718</v>
      </c>
      <c r="T22" t="s">
        <v>719</v>
      </c>
    </row>
    <row r="23" spans="1:24" x14ac:dyDescent="0.3">
      <c r="B23" t="s">
        <v>498</v>
      </c>
      <c r="P23" t="s">
        <v>347</v>
      </c>
      <c r="S23" t="s">
        <v>720</v>
      </c>
      <c r="T23" t="s">
        <v>721</v>
      </c>
    </row>
    <row r="24" spans="1:24" x14ac:dyDescent="0.3">
      <c r="B24" t="s">
        <v>522</v>
      </c>
      <c r="P24" t="s">
        <v>348</v>
      </c>
      <c r="S24" t="s">
        <v>722</v>
      </c>
      <c r="T24" t="s">
        <v>723</v>
      </c>
    </row>
    <row r="25" spans="1:24" x14ac:dyDescent="0.3">
      <c r="B25" t="s">
        <v>497</v>
      </c>
      <c r="P25" t="s">
        <v>349</v>
      </c>
      <c r="S25" t="s">
        <v>724</v>
      </c>
      <c r="T25" t="s">
        <v>725</v>
      </c>
    </row>
    <row r="26" spans="1:24" x14ac:dyDescent="0.3">
      <c r="B26" t="s">
        <v>537</v>
      </c>
      <c r="P26" t="s">
        <v>350</v>
      </c>
      <c r="S26" t="s">
        <v>726</v>
      </c>
      <c r="T26" t="s">
        <v>727</v>
      </c>
    </row>
    <row r="27" spans="1:24" x14ac:dyDescent="0.3">
      <c r="B27" t="s">
        <v>514</v>
      </c>
      <c r="P27" t="s">
        <v>728</v>
      </c>
      <c r="S27" t="s">
        <v>729</v>
      </c>
      <c r="T27" t="s">
        <v>730</v>
      </c>
    </row>
    <row r="28" spans="1:24" x14ac:dyDescent="0.3">
      <c r="B28" t="s">
        <v>521</v>
      </c>
      <c r="P28" t="s">
        <v>352</v>
      </c>
      <c r="T28" t="s">
        <v>731</v>
      </c>
    </row>
    <row r="29" spans="1:24" x14ac:dyDescent="0.3">
      <c r="B29" t="s">
        <v>544</v>
      </c>
      <c r="P29" t="s">
        <v>353</v>
      </c>
      <c r="T29" t="s">
        <v>732</v>
      </c>
    </row>
    <row r="30" spans="1:24" x14ac:dyDescent="0.3">
      <c r="B30" t="s">
        <v>545</v>
      </c>
    </row>
    <row r="31" spans="1:24" x14ac:dyDescent="0.3">
      <c r="B31" t="s">
        <v>552</v>
      </c>
    </row>
    <row r="32" spans="1:24" x14ac:dyDescent="0.3">
      <c r="B32" t="s">
        <v>517</v>
      </c>
    </row>
    <row r="33" spans="2:2" x14ac:dyDescent="0.3">
      <c r="B33" t="s">
        <v>539</v>
      </c>
    </row>
    <row r="34" spans="2:2" x14ac:dyDescent="0.3">
      <c r="B34" t="s">
        <v>536</v>
      </c>
    </row>
    <row r="35" spans="2:2" x14ac:dyDescent="0.3">
      <c r="B35" t="s">
        <v>525</v>
      </c>
    </row>
    <row r="36" spans="2:2" x14ac:dyDescent="0.3">
      <c r="B36" t="s">
        <v>551</v>
      </c>
    </row>
    <row r="37" spans="2:2" x14ac:dyDescent="0.3">
      <c r="B37" t="s">
        <v>62</v>
      </c>
    </row>
    <row r="38" spans="2:2" x14ac:dyDescent="0.3">
      <c r="B38" t="s">
        <v>566</v>
      </c>
    </row>
    <row r="39" spans="2:2" x14ac:dyDescent="0.3">
      <c r="B39" t="s">
        <v>567</v>
      </c>
    </row>
    <row r="40" spans="2:2" x14ac:dyDescent="0.3">
      <c r="B40" t="s">
        <v>524</v>
      </c>
    </row>
    <row r="41" spans="2:2" x14ac:dyDescent="0.3">
      <c r="B41" t="s">
        <v>499</v>
      </c>
    </row>
    <row r="42" spans="2:2" x14ac:dyDescent="0.3">
      <c r="B42" t="s">
        <v>519</v>
      </c>
    </row>
    <row r="43" spans="2:2" x14ac:dyDescent="0.3">
      <c r="B43" t="s">
        <v>554</v>
      </c>
    </row>
    <row r="44" spans="2:2" x14ac:dyDescent="0.3">
      <c r="B44" t="s">
        <v>581</v>
      </c>
    </row>
    <row r="45" spans="2:2" x14ac:dyDescent="0.3">
      <c r="B45" t="s">
        <v>559</v>
      </c>
    </row>
    <row r="46" spans="2:2" x14ac:dyDescent="0.3">
      <c r="B46" t="s">
        <v>542</v>
      </c>
    </row>
    <row r="47" spans="2:2" x14ac:dyDescent="0.3">
      <c r="B47" t="s">
        <v>582</v>
      </c>
    </row>
    <row r="48" spans="2:2" x14ac:dyDescent="0.3">
      <c r="B48" t="s">
        <v>533</v>
      </c>
    </row>
    <row r="49" spans="2:2" x14ac:dyDescent="0.3">
      <c r="B49" t="s">
        <v>569</v>
      </c>
    </row>
    <row r="50" spans="2:2" x14ac:dyDescent="0.3">
      <c r="B50" t="s">
        <v>535</v>
      </c>
    </row>
    <row r="51" spans="2:2" x14ac:dyDescent="0.3">
      <c r="B51" t="s">
        <v>596</v>
      </c>
    </row>
    <row r="52" spans="2:2" x14ac:dyDescent="0.3">
      <c r="B52" t="s">
        <v>518</v>
      </c>
    </row>
    <row r="53" spans="2:2" x14ac:dyDescent="0.3">
      <c r="B53" t="s">
        <v>548</v>
      </c>
    </row>
    <row r="54" spans="2:2" x14ac:dyDescent="0.3">
      <c r="B54" t="s">
        <v>538</v>
      </c>
    </row>
    <row r="55" spans="2:2" x14ac:dyDescent="0.3">
      <c r="B55" t="s">
        <v>532</v>
      </c>
    </row>
    <row r="56" spans="2:2" x14ac:dyDescent="0.3">
      <c r="B56" t="s">
        <v>595</v>
      </c>
    </row>
    <row r="57" spans="2:2" x14ac:dyDescent="0.3">
      <c r="B57" t="s">
        <v>733</v>
      </c>
    </row>
    <row r="58" spans="2:2" x14ac:dyDescent="0.3">
      <c r="B58" t="s">
        <v>547</v>
      </c>
    </row>
    <row r="59" spans="2:2" x14ac:dyDescent="0.3">
      <c r="B59" t="s">
        <v>540</v>
      </c>
    </row>
    <row r="60" spans="2:2" x14ac:dyDescent="0.3">
      <c r="B60" t="s">
        <v>610</v>
      </c>
    </row>
    <row r="61" spans="2:2" x14ac:dyDescent="0.3">
      <c r="B61" t="s">
        <v>584</v>
      </c>
    </row>
    <row r="62" spans="2:2" x14ac:dyDescent="0.3">
      <c r="B62" t="s">
        <v>598</v>
      </c>
    </row>
    <row r="63" spans="2:2" x14ac:dyDescent="0.3">
      <c r="B63" t="s">
        <v>560</v>
      </c>
    </row>
    <row r="64" spans="2:2" x14ac:dyDescent="0.3">
      <c r="B64" t="s">
        <v>553</v>
      </c>
    </row>
    <row r="65" spans="2:2" x14ac:dyDescent="0.3">
      <c r="B65" t="s">
        <v>562</v>
      </c>
    </row>
    <row r="66" spans="2:2" x14ac:dyDescent="0.3">
      <c r="B66" t="s">
        <v>625</v>
      </c>
    </row>
    <row r="67" spans="2:2" x14ac:dyDescent="0.3">
      <c r="B67" t="s">
        <v>531</v>
      </c>
    </row>
    <row r="68" spans="2:2" x14ac:dyDescent="0.3">
      <c r="B68" t="s">
        <v>611</v>
      </c>
    </row>
    <row r="69" spans="2:2" x14ac:dyDescent="0.3">
      <c r="B69" t="s">
        <v>555</v>
      </c>
    </row>
    <row r="70" spans="2:2" x14ac:dyDescent="0.3">
      <c r="B70" t="s">
        <v>577</v>
      </c>
    </row>
    <row r="71" spans="2:2" x14ac:dyDescent="0.3">
      <c r="B71" t="s">
        <v>734</v>
      </c>
    </row>
    <row r="72" spans="2:2" x14ac:dyDescent="0.3">
      <c r="B72" t="s">
        <v>520</v>
      </c>
    </row>
    <row r="73" spans="2:2" x14ac:dyDescent="0.3">
      <c r="B73" t="s">
        <v>550</v>
      </c>
    </row>
    <row r="74" spans="2:2" x14ac:dyDescent="0.3">
      <c r="B74" t="s">
        <v>534</v>
      </c>
    </row>
    <row r="75" spans="2:2" x14ac:dyDescent="0.3">
      <c r="B75" t="s">
        <v>613</v>
      </c>
    </row>
    <row r="76" spans="2:2" x14ac:dyDescent="0.3">
      <c r="B76" t="s">
        <v>574</v>
      </c>
    </row>
    <row r="77" spans="2:2" x14ac:dyDescent="0.3">
      <c r="B77" t="s">
        <v>570</v>
      </c>
    </row>
    <row r="78" spans="2:2" x14ac:dyDescent="0.3">
      <c r="B78" t="s">
        <v>568</v>
      </c>
    </row>
    <row r="79" spans="2:2" x14ac:dyDescent="0.3">
      <c r="B79" t="s">
        <v>626</v>
      </c>
    </row>
    <row r="80" spans="2:2" x14ac:dyDescent="0.3">
      <c r="B80" t="s">
        <v>588</v>
      </c>
    </row>
    <row r="81" spans="2:2" x14ac:dyDescent="0.3">
      <c r="B81" t="s">
        <v>628</v>
      </c>
    </row>
    <row r="82" spans="2:2" x14ac:dyDescent="0.3">
      <c r="B82" t="s">
        <v>549</v>
      </c>
    </row>
    <row r="83" spans="2:2" x14ac:dyDescent="0.3">
      <c r="B83" t="s">
        <v>557</v>
      </c>
    </row>
    <row r="84" spans="2:2" x14ac:dyDescent="0.3">
      <c r="B84" t="s">
        <v>585</v>
      </c>
    </row>
    <row r="85" spans="2:2" x14ac:dyDescent="0.3">
      <c r="B85" t="s">
        <v>583</v>
      </c>
    </row>
    <row r="86" spans="2:2" x14ac:dyDescent="0.3">
      <c r="B86" t="s">
        <v>572</v>
      </c>
    </row>
    <row r="87" spans="2:2" x14ac:dyDescent="0.3">
      <c r="B87" t="s">
        <v>599</v>
      </c>
    </row>
    <row r="88" spans="2:2" x14ac:dyDescent="0.3">
      <c r="B88" t="s">
        <v>575</v>
      </c>
    </row>
    <row r="89" spans="2:2" x14ac:dyDescent="0.3">
      <c r="B89" t="s">
        <v>589</v>
      </c>
    </row>
    <row r="90" spans="2:2" x14ac:dyDescent="0.3">
      <c r="B90" t="s">
        <v>637</v>
      </c>
    </row>
    <row r="91" spans="2:2" x14ac:dyDescent="0.3">
      <c r="B91" t="s">
        <v>640</v>
      </c>
    </row>
    <row r="92" spans="2:2" x14ac:dyDescent="0.3">
      <c r="B92" t="s">
        <v>65</v>
      </c>
    </row>
    <row r="93" spans="2:2" x14ac:dyDescent="0.3">
      <c r="B93" t="s">
        <v>528</v>
      </c>
    </row>
    <row r="94" spans="2:2" x14ac:dyDescent="0.3">
      <c r="B94" t="s">
        <v>586</v>
      </c>
    </row>
    <row r="95" spans="2:2" x14ac:dyDescent="0.3">
      <c r="B95" t="s">
        <v>597</v>
      </c>
    </row>
    <row r="96" spans="2:2" x14ac:dyDescent="0.3">
      <c r="B96" t="s">
        <v>649</v>
      </c>
    </row>
    <row r="97" spans="2:2" x14ac:dyDescent="0.3">
      <c r="B97" t="s">
        <v>565</v>
      </c>
    </row>
    <row r="98" spans="2:2" x14ac:dyDescent="0.3">
      <c r="B98" t="s">
        <v>661</v>
      </c>
    </row>
    <row r="99" spans="2:2" x14ac:dyDescent="0.3">
      <c r="B99" t="s">
        <v>638</v>
      </c>
    </row>
    <row r="100" spans="2:2" x14ac:dyDescent="0.3">
      <c r="B100" t="s">
        <v>66</v>
      </c>
    </row>
    <row r="101" spans="2:2" x14ac:dyDescent="0.3">
      <c r="B101" t="s">
        <v>735</v>
      </c>
    </row>
    <row r="102" spans="2:2" x14ac:dyDescent="0.3">
      <c r="B102" t="s">
        <v>67</v>
      </c>
    </row>
    <row r="103" spans="2:2" x14ac:dyDescent="0.3">
      <c r="B103" t="s">
        <v>672</v>
      </c>
    </row>
    <row r="104" spans="2:2" x14ac:dyDescent="0.3">
      <c r="B104" t="s">
        <v>650</v>
      </c>
    </row>
    <row r="105" spans="2:2" x14ac:dyDescent="0.3">
      <c r="B105" t="s">
        <v>603</v>
      </c>
    </row>
    <row r="106" spans="2:2" x14ac:dyDescent="0.3">
      <c r="B106" t="s">
        <v>681</v>
      </c>
    </row>
    <row r="107" spans="2:2" x14ac:dyDescent="0.3">
      <c r="B107" t="s">
        <v>68</v>
      </c>
    </row>
    <row r="108" spans="2:2" x14ac:dyDescent="0.3">
      <c r="B108" t="s">
        <v>546</v>
      </c>
    </row>
    <row r="109" spans="2:2" x14ac:dyDescent="0.3">
      <c r="B109" t="s">
        <v>564</v>
      </c>
    </row>
    <row r="110" spans="2:2" x14ac:dyDescent="0.3">
      <c r="B110" t="s">
        <v>612</v>
      </c>
    </row>
    <row r="111" spans="2:2" x14ac:dyDescent="0.3">
      <c r="B111" t="s">
        <v>662</v>
      </c>
    </row>
    <row r="112" spans="2:2" x14ac:dyDescent="0.3">
      <c r="B112" t="s">
        <v>652</v>
      </c>
    </row>
    <row r="113" spans="2:2" x14ac:dyDescent="0.3">
      <c r="B113" t="s">
        <v>69</v>
      </c>
    </row>
    <row r="114" spans="2:2" x14ac:dyDescent="0.3">
      <c r="B114" t="s">
        <v>614</v>
      </c>
    </row>
    <row r="115" spans="2:2" x14ac:dyDescent="0.3">
      <c r="B115" t="s">
        <v>591</v>
      </c>
    </row>
    <row r="116" spans="2:2" x14ac:dyDescent="0.3">
      <c r="B116" t="s">
        <v>664</v>
      </c>
    </row>
    <row r="117" spans="2:2" x14ac:dyDescent="0.3">
      <c r="B117" t="s">
        <v>688</v>
      </c>
    </row>
    <row r="118" spans="2:2" x14ac:dyDescent="0.3">
      <c r="B118" t="s">
        <v>563</v>
      </c>
    </row>
    <row r="119" spans="2:2" x14ac:dyDescent="0.3">
      <c r="B119" t="s">
        <v>673</v>
      </c>
    </row>
    <row r="120" spans="2:2" x14ac:dyDescent="0.3">
      <c r="B120" t="s">
        <v>604</v>
      </c>
    </row>
    <row r="121" spans="2:2" x14ac:dyDescent="0.3">
      <c r="B121" t="s">
        <v>70</v>
      </c>
    </row>
    <row r="122" spans="2:2" x14ac:dyDescent="0.3">
      <c r="B122" t="s">
        <v>606</v>
      </c>
    </row>
    <row r="123" spans="2:2" x14ac:dyDescent="0.3">
      <c r="B123" t="s">
        <v>71</v>
      </c>
    </row>
    <row r="124" spans="2:2" x14ac:dyDescent="0.3">
      <c r="B124" t="s">
        <v>561</v>
      </c>
    </row>
    <row r="125" spans="2:2" x14ac:dyDescent="0.3">
      <c r="B125" t="s">
        <v>576</v>
      </c>
    </row>
    <row r="126" spans="2:2" x14ac:dyDescent="0.3">
      <c r="B126" t="s">
        <v>579</v>
      </c>
    </row>
    <row r="127" spans="2:2" x14ac:dyDescent="0.3">
      <c r="B127" t="s">
        <v>682</v>
      </c>
    </row>
    <row r="128" spans="2:2" x14ac:dyDescent="0.3">
      <c r="B128" t="s">
        <v>601</v>
      </c>
    </row>
    <row r="129" spans="2:2" x14ac:dyDescent="0.3">
      <c r="B129" t="s">
        <v>72</v>
      </c>
    </row>
    <row r="130" spans="2:2" x14ac:dyDescent="0.3">
      <c r="B130" t="s">
        <v>616</v>
      </c>
    </row>
    <row r="131" spans="2:2" x14ac:dyDescent="0.3">
      <c r="B131" t="s">
        <v>590</v>
      </c>
    </row>
    <row r="132" spans="2:2" x14ac:dyDescent="0.3">
      <c r="B132" t="s">
        <v>689</v>
      </c>
    </row>
    <row r="133" spans="2:2" x14ac:dyDescent="0.3">
      <c r="B133" t="s">
        <v>631</v>
      </c>
    </row>
    <row r="134" spans="2:2" x14ac:dyDescent="0.3">
      <c r="B134" t="s">
        <v>578</v>
      </c>
    </row>
    <row r="135" spans="2:2" x14ac:dyDescent="0.3">
      <c r="B135" t="s">
        <v>627</v>
      </c>
    </row>
    <row r="136" spans="2:2" x14ac:dyDescent="0.3">
      <c r="B136" t="s">
        <v>621</v>
      </c>
    </row>
    <row r="137" spans="2:2" x14ac:dyDescent="0.3">
      <c r="B137" t="s">
        <v>605</v>
      </c>
    </row>
    <row r="138" spans="2:2" x14ac:dyDescent="0.3">
      <c r="B138" t="s">
        <v>696</v>
      </c>
    </row>
    <row r="139" spans="2:2" x14ac:dyDescent="0.3">
      <c r="B139" t="s">
        <v>675</v>
      </c>
    </row>
    <row r="140" spans="2:2" x14ac:dyDescent="0.3">
      <c r="B140" t="s">
        <v>639</v>
      </c>
    </row>
    <row r="141" spans="2:2" x14ac:dyDescent="0.3">
      <c r="B141" t="s">
        <v>580</v>
      </c>
    </row>
    <row r="142" spans="2:2" x14ac:dyDescent="0.3">
      <c r="B142" t="s">
        <v>634</v>
      </c>
    </row>
    <row r="143" spans="2:2" x14ac:dyDescent="0.3">
      <c r="B143" t="s">
        <v>619</v>
      </c>
    </row>
    <row r="144" spans="2:2" x14ac:dyDescent="0.3">
      <c r="B144" t="s">
        <v>618</v>
      </c>
    </row>
    <row r="145" spans="2:2" x14ac:dyDescent="0.3">
      <c r="B145" t="s">
        <v>543</v>
      </c>
    </row>
    <row r="146" spans="2:2" x14ac:dyDescent="0.3">
      <c r="B146" t="s">
        <v>73</v>
      </c>
    </row>
    <row r="147" spans="2:2" x14ac:dyDescent="0.3">
      <c r="B147" t="s">
        <v>593</v>
      </c>
    </row>
    <row r="148" spans="2:2" x14ac:dyDescent="0.3">
      <c r="B148" t="s">
        <v>695</v>
      </c>
    </row>
    <row r="149" spans="2:2" x14ac:dyDescent="0.3">
      <c r="B149" t="s">
        <v>632</v>
      </c>
    </row>
    <row r="150" spans="2:2" x14ac:dyDescent="0.3">
      <c r="B150" t="s">
        <v>594</v>
      </c>
    </row>
    <row r="151" spans="2:2" x14ac:dyDescent="0.3">
      <c r="B151" t="s">
        <v>629</v>
      </c>
    </row>
    <row r="152" spans="2:2" x14ac:dyDescent="0.3">
      <c r="B152" t="s">
        <v>651</v>
      </c>
    </row>
    <row r="153" spans="2:2" x14ac:dyDescent="0.3">
      <c r="B153" t="s">
        <v>663</v>
      </c>
    </row>
    <row r="154" spans="2:2" x14ac:dyDescent="0.3">
      <c r="B154" t="s">
        <v>558</v>
      </c>
    </row>
    <row r="155" spans="2:2" x14ac:dyDescent="0.3">
      <c r="B155" t="s">
        <v>684</v>
      </c>
    </row>
    <row r="156" spans="2:2" x14ac:dyDescent="0.3">
      <c r="B156" t="s">
        <v>641</v>
      </c>
    </row>
    <row r="157" spans="2:2" x14ac:dyDescent="0.3">
      <c r="B157" t="s">
        <v>609</v>
      </c>
    </row>
    <row r="158" spans="2:2" x14ac:dyDescent="0.3">
      <c r="B158" t="s">
        <v>644</v>
      </c>
    </row>
    <row r="159" spans="2:2" x14ac:dyDescent="0.3">
      <c r="B159" t="s">
        <v>646</v>
      </c>
    </row>
    <row r="160" spans="2:2" x14ac:dyDescent="0.3">
      <c r="B160" t="s">
        <v>592</v>
      </c>
    </row>
    <row r="161" spans="2:2" x14ac:dyDescent="0.3">
      <c r="B161" t="s">
        <v>608</v>
      </c>
    </row>
    <row r="162" spans="2:2" x14ac:dyDescent="0.3">
      <c r="B162" t="s">
        <v>656</v>
      </c>
    </row>
    <row r="163" spans="2:2" x14ac:dyDescent="0.3">
      <c r="B163" t="s">
        <v>643</v>
      </c>
    </row>
    <row r="164" spans="2:2" x14ac:dyDescent="0.3">
      <c r="B164" t="s">
        <v>607</v>
      </c>
    </row>
    <row r="165" spans="2:2" x14ac:dyDescent="0.3">
      <c r="B165" t="s">
        <v>653</v>
      </c>
    </row>
    <row r="166" spans="2:2" x14ac:dyDescent="0.3">
      <c r="B166" t="s">
        <v>624</v>
      </c>
    </row>
    <row r="167" spans="2:2" x14ac:dyDescent="0.3">
      <c r="B167" t="s">
        <v>636</v>
      </c>
    </row>
    <row r="168" spans="2:2" x14ac:dyDescent="0.3">
      <c r="B168" t="s">
        <v>665</v>
      </c>
    </row>
    <row r="169" spans="2:2" x14ac:dyDescent="0.3">
      <c r="B169" t="s">
        <v>702</v>
      </c>
    </row>
    <row r="170" spans="2:2" x14ac:dyDescent="0.3">
      <c r="B170" t="s">
        <v>701</v>
      </c>
    </row>
    <row r="171" spans="2:2" x14ac:dyDescent="0.3">
      <c r="B171" t="s">
        <v>691</v>
      </c>
    </row>
    <row r="172" spans="2:2" x14ac:dyDescent="0.3">
      <c r="B172" t="s">
        <v>674</v>
      </c>
    </row>
    <row r="173" spans="2:2" x14ac:dyDescent="0.3">
      <c r="B173" t="s">
        <v>342</v>
      </c>
    </row>
    <row r="174" spans="2:2" x14ac:dyDescent="0.3">
      <c r="B174" t="s">
        <v>623</v>
      </c>
    </row>
    <row r="175" spans="2:2" x14ac:dyDescent="0.3">
      <c r="B175" t="s">
        <v>343</v>
      </c>
    </row>
    <row r="176" spans="2:2" x14ac:dyDescent="0.3">
      <c r="B176" t="s">
        <v>676</v>
      </c>
    </row>
    <row r="177" spans="2:2" x14ac:dyDescent="0.3">
      <c r="B177" t="s">
        <v>736</v>
      </c>
    </row>
    <row r="178" spans="2:2" x14ac:dyDescent="0.3">
      <c r="B178" t="s">
        <v>706</v>
      </c>
    </row>
    <row r="179" spans="2:2" x14ac:dyDescent="0.3">
      <c r="B179" t="s">
        <v>711</v>
      </c>
    </row>
    <row r="180" spans="2:2" x14ac:dyDescent="0.3">
      <c r="B180" t="s">
        <v>74</v>
      </c>
    </row>
    <row r="181" spans="2:2" x14ac:dyDescent="0.3">
      <c r="B181" t="s">
        <v>707</v>
      </c>
    </row>
    <row r="182" spans="2:2" x14ac:dyDescent="0.3">
      <c r="B182" t="s">
        <v>75</v>
      </c>
    </row>
    <row r="183" spans="2:2" x14ac:dyDescent="0.3">
      <c r="B183" t="s">
        <v>712</v>
      </c>
    </row>
    <row r="184" spans="2:2" x14ac:dyDescent="0.3">
      <c r="B184" t="s">
        <v>715</v>
      </c>
    </row>
    <row r="185" spans="2:2" x14ac:dyDescent="0.3">
      <c r="B185" t="s">
        <v>658</v>
      </c>
    </row>
    <row r="186" spans="2:2" x14ac:dyDescent="0.3">
      <c r="B186" t="s">
        <v>76</v>
      </c>
    </row>
    <row r="187" spans="2:2" x14ac:dyDescent="0.3">
      <c r="B187" t="s">
        <v>718</v>
      </c>
    </row>
    <row r="188" spans="2:2" x14ac:dyDescent="0.3">
      <c r="B188" t="s">
        <v>669</v>
      </c>
    </row>
    <row r="189" spans="2:2" x14ac:dyDescent="0.3">
      <c r="B189" t="s">
        <v>697</v>
      </c>
    </row>
    <row r="190" spans="2:2" x14ac:dyDescent="0.3">
      <c r="B190" t="s">
        <v>720</v>
      </c>
    </row>
    <row r="191" spans="2:2" x14ac:dyDescent="0.3">
      <c r="B191" t="s">
        <v>622</v>
      </c>
    </row>
    <row r="192" spans="2:2" x14ac:dyDescent="0.3">
      <c r="B192" t="s">
        <v>679</v>
      </c>
    </row>
    <row r="193" spans="2:2" x14ac:dyDescent="0.3">
      <c r="B193" t="s">
        <v>703</v>
      </c>
    </row>
    <row r="194" spans="2:2" x14ac:dyDescent="0.3">
      <c r="B194" t="s">
        <v>685</v>
      </c>
    </row>
    <row r="195" spans="2:2" x14ac:dyDescent="0.3">
      <c r="B195" t="s">
        <v>667</v>
      </c>
    </row>
    <row r="196" spans="2:2" x14ac:dyDescent="0.3">
      <c r="B196" t="s">
        <v>722</v>
      </c>
    </row>
    <row r="197" spans="2:2" x14ac:dyDescent="0.3">
      <c r="B197" t="s">
        <v>573</v>
      </c>
    </row>
    <row r="198" spans="2:2" x14ac:dyDescent="0.3">
      <c r="B198" t="s">
        <v>708</v>
      </c>
    </row>
    <row r="199" spans="2:2" x14ac:dyDescent="0.3">
      <c r="B199" t="s">
        <v>635</v>
      </c>
    </row>
    <row r="200" spans="2:2" x14ac:dyDescent="0.3">
      <c r="B200" t="s">
        <v>77</v>
      </c>
    </row>
    <row r="201" spans="2:2" x14ac:dyDescent="0.3">
      <c r="B201" t="s">
        <v>344</v>
      </c>
    </row>
    <row r="202" spans="2:2" x14ac:dyDescent="0.3">
      <c r="B202" t="s">
        <v>345</v>
      </c>
    </row>
    <row r="203" spans="2:2" x14ac:dyDescent="0.3">
      <c r="B203" t="s">
        <v>346</v>
      </c>
    </row>
    <row r="204" spans="2:2" x14ac:dyDescent="0.3">
      <c r="B204" t="s">
        <v>620</v>
      </c>
    </row>
    <row r="205" spans="2:2" x14ac:dyDescent="0.3">
      <c r="B205" t="s">
        <v>648</v>
      </c>
    </row>
    <row r="206" spans="2:2" x14ac:dyDescent="0.3">
      <c r="B206" t="s">
        <v>647</v>
      </c>
    </row>
    <row r="207" spans="2:2" x14ac:dyDescent="0.3">
      <c r="B207" t="s">
        <v>692</v>
      </c>
    </row>
    <row r="208" spans="2:2" x14ac:dyDescent="0.3">
      <c r="B208" t="s">
        <v>716</v>
      </c>
    </row>
    <row r="209" spans="2:2" x14ac:dyDescent="0.3">
      <c r="B209" t="s">
        <v>347</v>
      </c>
    </row>
    <row r="210" spans="2:2" x14ac:dyDescent="0.3">
      <c r="B210" t="s">
        <v>724</v>
      </c>
    </row>
    <row r="211" spans="2:2" x14ac:dyDescent="0.3">
      <c r="B211" t="s">
        <v>348</v>
      </c>
    </row>
    <row r="212" spans="2:2" x14ac:dyDescent="0.3">
      <c r="B212" t="s">
        <v>660</v>
      </c>
    </row>
    <row r="213" spans="2:2" x14ac:dyDescent="0.3">
      <c r="B213" t="s">
        <v>633</v>
      </c>
    </row>
    <row r="214" spans="2:2" x14ac:dyDescent="0.3">
      <c r="B214" t="s">
        <v>719</v>
      </c>
    </row>
    <row r="215" spans="2:2" x14ac:dyDescent="0.3">
      <c r="B215" t="s">
        <v>659</v>
      </c>
    </row>
    <row r="216" spans="2:2" x14ac:dyDescent="0.3">
      <c r="B216" t="s">
        <v>721</v>
      </c>
    </row>
    <row r="217" spans="2:2" x14ac:dyDescent="0.3">
      <c r="B217" t="s">
        <v>670</v>
      </c>
    </row>
    <row r="218" spans="2:2" x14ac:dyDescent="0.3">
      <c r="B218" t="s">
        <v>726</v>
      </c>
    </row>
    <row r="219" spans="2:2" x14ac:dyDescent="0.3">
      <c r="B219" t="s">
        <v>737</v>
      </c>
    </row>
    <row r="220" spans="2:2" x14ac:dyDescent="0.3">
      <c r="B220" t="s">
        <v>723</v>
      </c>
    </row>
    <row r="221" spans="2:2" x14ac:dyDescent="0.3">
      <c r="B221" t="s">
        <v>687</v>
      </c>
    </row>
    <row r="222" spans="2:2" x14ac:dyDescent="0.3">
      <c r="B222" t="s">
        <v>683</v>
      </c>
    </row>
    <row r="223" spans="2:2" x14ac:dyDescent="0.3">
      <c r="B223" t="s">
        <v>725</v>
      </c>
    </row>
    <row r="224" spans="2:2" x14ac:dyDescent="0.3">
      <c r="B224" t="s">
        <v>713</v>
      </c>
    </row>
    <row r="225" spans="2:2" x14ac:dyDescent="0.3">
      <c r="B225" t="s">
        <v>680</v>
      </c>
    </row>
    <row r="226" spans="2:2" x14ac:dyDescent="0.3">
      <c r="B226" t="s">
        <v>738</v>
      </c>
    </row>
    <row r="227" spans="2:2" x14ac:dyDescent="0.3">
      <c r="B227" t="s">
        <v>349</v>
      </c>
    </row>
    <row r="228" spans="2:2" x14ac:dyDescent="0.3">
      <c r="B228" t="s">
        <v>350</v>
      </c>
    </row>
    <row r="229" spans="2:2" x14ac:dyDescent="0.3">
      <c r="B229" t="s">
        <v>728</v>
      </c>
    </row>
    <row r="230" spans="2:2" x14ac:dyDescent="0.3">
      <c r="B230" t="s">
        <v>698</v>
      </c>
    </row>
    <row r="231" spans="2:2" x14ac:dyDescent="0.3">
      <c r="B231" t="s">
        <v>694</v>
      </c>
    </row>
    <row r="232" spans="2:2" x14ac:dyDescent="0.3">
      <c r="B232" t="s">
        <v>700</v>
      </c>
    </row>
    <row r="233" spans="2:2" x14ac:dyDescent="0.3">
      <c r="B233" t="s">
        <v>352</v>
      </c>
    </row>
    <row r="234" spans="2:2" x14ac:dyDescent="0.3">
      <c r="B234" t="s">
        <v>678</v>
      </c>
    </row>
    <row r="235" spans="2:2" x14ac:dyDescent="0.3">
      <c r="B235" t="s">
        <v>587</v>
      </c>
    </row>
    <row r="236" spans="2:2" x14ac:dyDescent="0.3">
      <c r="B236" t="s">
        <v>602</v>
      </c>
    </row>
    <row r="237" spans="2:2" x14ac:dyDescent="0.3">
      <c r="B237" t="s">
        <v>704</v>
      </c>
    </row>
    <row r="238" spans="2:2" x14ac:dyDescent="0.3">
      <c r="B238" t="s">
        <v>617</v>
      </c>
    </row>
    <row r="239" spans="2:2" x14ac:dyDescent="0.3">
      <c r="B239" t="s">
        <v>645</v>
      </c>
    </row>
    <row r="240" spans="2:2" x14ac:dyDescent="0.3">
      <c r="B240" t="s">
        <v>686</v>
      </c>
    </row>
    <row r="241" spans="2:2" x14ac:dyDescent="0.3">
      <c r="B241" t="s">
        <v>729</v>
      </c>
    </row>
    <row r="242" spans="2:2" x14ac:dyDescent="0.3">
      <c r="B242" t="s">
        <v>730</v>
      </c>
    </row>
    <row r="243" spans="2:2" x14ac:dyDescent="0.3">
      <c r="B243" t="s">
        <v>657</v>
      </c>
    </row>
    <row r="244" spans="2:2" x14ac:dyDescent="0.3">
      <c r="B244" t="s">
        <v>671</v>
      </c>
    </row>
    <row r="245" spans="2:2" x14ac:dyDescent="0.3">
      <c r="B245" t="s">
        <v>655</v>
      </c>
    </row>
    <row r="246" spans="2:2" x14ac:dyDescent="0.3">
      <c r="B246" t="s">
        <v>709</v>
      </c>
    </row>
    <row r="247" spans="2:2" x14ac:dyDescent="0.3">
      <c r="B247" t="s">
        <v>731</v>
      </c>
    </row>
    <row r="248" spans="2:2" x14ac:dyDescent="0.3">
      <c r="B248" t="s">
        <v>727</v>
      </c>
    </row>
    <row r="249" spans="2:2" x14ac:dyDescent="0.3">
      <c r="B249" t="s">
        <v>353</v>
      </c>
    </row>
    <row r="250" spans="2:2" x14ac:dyDescent="0.3">
      <c r="B250" t="s">
        <v>690</v>
      </c>
    </row>
    <row r="251" spans="2:2" x14ac:dyDescent="0.3">
      <c r="B251" t="s">
        <v>732</v>
      </c>
    </row>
    <row r="252" spans="2:2" x14ac:dyDescent="0.3">
      <c r="B252" t="s">
        <v>668</v>
      </c>
    </row>
    <row r="253" spans="2:2" x14ac:dyDescent="0.3">
      <c r="B253" t="s">
        <v>705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9"/>
  <sheetViews>
    <sheetView workbookViewId="0">
      <selection activeCell="A23" sqref="A23"/>
    </sheetView>
  </sheetViews>
  <sheetFormatPr defaultRowHeight="14.4" x14ac:dyDescent="0.3"/>
  <cols>
    <col min="1" max="1" width="45.109375" customWidth="1"/>
  </cols>
  <sheetData>
    <row r="1" spans="1:1" x14ac:dyDescent="0.3">
      <c r="A1" t="s">
        <v>753</v>
      </c>
    </row>
    <row r="2" spans="1:1" x14ac:dyDescent="0.3">
      <c r="A2" t="s">
        <v>754</v>
      </c>
    </row>
    <row r="3" spans="1:1" x14ac:dyDescent="0.3">
      <c r="A3" t="s">
        <v>755</v>
      </c>
    </row>
    <row r="4" spans="1:1" x14ac:dyDescent="0.3">
      <c r="A4" t="s">
        <v>756</v>
      </c>
    </row>
    <row r="5" spans="1:1" x14ac:dyDescent="0.3">
      <c r="A5" t="s">
        <v>757</v>
      </c>
    </row>
    <row r="6" spans="1:1" x14ac:dyDescent="0.3">
      <c r="A6" t="s">
        <v>758</v>
      </c>
    </row>
    <row r="7" spans="1:1" x14ac:dyDescent="0.3">
      <c r="A7" t="s">
        <v>759</v>
      </c>
    </row>
    <row r="8" spans="1:1" x14ac:dyDescent="0.3">
      <c r="A8" t="s">
        <v>760</v>
      </c>
    </row>
    <row r="9" spans="1:1" x14ac:dyDescent="0.3">
      <c r="A9" t="s">
        <v>761</v>
      </c>
    </row>
    <row r="10" spans="1:1" x14ac:dyDescent="0.3">
      <c r="A10" t="s">
        <v>762</v>
      </c>
    </row>
    <row r="11" spans="1:1" x14ac:dyDescent="0.3">
      <c r="A11" t="s">
        <v>763</v>
      </c>
    </row>
    <row r="12" spans="1:1" x14ac:dyDescent="0.3">
      <c r="A12" t="s">
        <v>764</v>
      </c>
    </row>
    <row r="13" spans="1:1" x14ac:dyDescent="0.3">
      <c r="A13" t="s">
        <v>765</v>
      </c>
    </row>
    <row r="14" spans="1:1" x14ac:dyDescent="0.3">
      <c r="A14" t="s">
        <v>766</v>
      </c>
    </row>
    <row r="15" spans="1:1" x14ac:dyDescent="0.3">
      <c r="A15" t="s">
        <v>767</v>
      </c>
    </row>
    <row r="16" spans="1:1" x14ac:dyDescent="0.3">
      <c r="A16" t="s">
        <v>768</v>
      </c>
    </row>
    <row r="17" spans="1:1" x14ac:dyDescent="0.3">
      <c r="A17" t="s">
        <v>769</v>
      </c>
    </row>
    <row r="18" spans="1:1" x14ac:dyDescent="0.3">
      <c r="A18" t="s">
        <v>770</v>
      </c>
    </row>
    <row r="19" spans="1:1" x14ac:dyDescent="0.3">
      <c r="A19" t="s">
        <v>771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Client Information</vt:lpstr>
      <vt:lpstr>Drawing</vt:lpstr>
      <vt:lpstr>Whole House Assessment </vt:lpstr>
      <vt:lpstr>MHEA Whole House Assessment</vt:lpstr>
      <vt:lpstr>Counties-Agencies</vt:lpstr>
      <vt:lpstr>Weather File </vt:lpstr>
      <vt:lpstr>'Client Information'!Print_Area</vt:lpstr>
      <vt:lpstr>'MHEA Whole House Assessment'!Print_Area</vt:lpstr>
      <vt:lpstr>'Whole House Assessment '!Print_Area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evan.brown@tdhca.state.tx.us</dc:creator>
  <cp:lastModifiedBy>Chad Turner</cp:lastModifiedBy>
  <cp:lastPrinted>2023-05-10T23:17:42Z</cp:lastPrinted>
  <dcterms:created xsi:type="dcterms:W3CDTF">2022-08-09T14:10:13Z</dcterms:created>
  <dcterms:modified xsi:type="dcterms:W3CDTF">2023-10-02T16:53:29Z</dcterms:modified>
</cp:coreProperties>
</file>