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30" windowWidth="28515" windowHeight="14340" activeTab="0"/>
  </bookViews>
  <sheets>
    <sheet name="12_4_20" sheetId="1" r:id="rId1"/>
    <sheet name="10_1_20" sheetId="2" r:id="rId2"/>
    <sheet name="8_7_20" sheetId="3" r:id="rId3"/>
    <sheet name="7_24_20" sheetId="4" r:id="rId4"/>
    <sheet name="7_15_20" sheetId="5" r:id="rId5"/>
    <sheet name="6_18_20" sheetId="6" r:id="rId6"/>
    <sheet name="6_4_20" sheetId="7" r:id="rId7"/>
    <sheet name="5_1_20" sheetId="8" r:id="rId8"/>
    <sheet name="4_1_20" sheetId="9" r:id="rId9"/>
    <sheet name="2_14_20" sheetId="10" r:id="rId10"/>
  </sheets>
  <definedNames/>
  <calcPr fullCalcOnLoad="1"/>
</workbook>
</file>

<file path=xl/sharedStrings.xml><?xml version="1.0" encoding="utf-8"?>
<sst xmlns="http://schemas.openxmlformats.org/spreadsheetml/2006/main" count="1432" uniqueCount="132">
  <si>
    <t xml:space="preserve">Total Set Aside Funding Level: </t>
  </si>
  <si>
    <t>TDHCA Application #</t>
  </si>
  <si>
    <t>Property Name</t>
  </si>
  <si>
    <t>Property City</t>
  </si>
  <si>
    <t>Property County</t>
  </si>
  <si>
    <t>Region</t>
  </si>
  <si>
    <t xml:space="preserve">Housing Activity ¹ </t>
  </si>
  <si>
    <t>Multifamily Direct Loan Request/ Award</t>
  </si>
  <si>
    <t>Target Population</t>
  </si>
  <si>
    <t>Total Units</t>
  </si>
  <si>
    <t>MF Direct Loan Units</t>
  </si>
  <si>
    <t>Layering ²</t>
  </si>
  <si>
    <t>Comments</t>
  </si>
  <si>
    <t>General</t>
  </si>
  <si>
    <t>CHDO (HOME funds only)</t>
  </si>
  <si>
    <t>TDHCA#</t>
  </si>
  <si>
    <t>Total Amount Requested Under CHDO Set Aside</t>
  </si>
  <si>
    <t>Total Amount Awarded Under CHDO Set Aside</t>
  </si>
  <si>
    <t>Total Amount Remaining Under CHDO Set Aside</t>
  </si>
  <si>
    <t>Total Set Aside Funding Level:</t>
  </si>
  <si>
    <t>2020-1 Multifamily Direct Loan Program - Application Log - February 14, 2020</t>
  </si>
  <si>
    <r>
      <t xml:space="preserve">Per 2020-1 Multifamily Direct Loan Notice of Funding Availability published in the </t>
    </r>
    <r>
      <rPr>
        <b/>
        <i/>
        <sz val="10"/>
        <color indexed="8"/>
        <rFont val="Calibri"/>
        <family val="2"/>
      </rPr>
      <t>Texas Register</t>
    </r>
    <r>
      <rPr>
        <b/>
        <sz val="10"/>
        <color indexed="8"/>
        <rFont val="Calibri"/>
        <family val="2"/>
      </rPr>
      <t xml:space="preserve"> on 12/27/2019</t>
    </r>
  </si>
  <si>
    <t>Soft Repayment (NHTF only)</t>
  </si>
  <si>
    <t xml:space="preserve">Total Set Aside Funding Level*: </t>
  </si>
  <si>
    <t>Application Acceptance Date</t>
  </si>
  <si>
    <t xml:space="preserve">Applications sorted by Application Acceptance Date within each set-aside in accordance with Section 3 of the 2020-1 NOFA. </t>
  </si>
  <si>
    <t>* = $5,385,999.20 in NHTF potentially being added to the Soft Repayment set-aside via the First Amendment to the 2020-1 NOFA being considered at the 2/20/20 Board meeting.</t>
  </si>
  <si>
    <t>Total Amount Remaining Under General Set Aside</t>
  </si>
  <si>
    <t>1 = Housing Activity: NC=New Construction,R=Rehabilitation</t>
  </si>
  <si>
    <t>2= Layering of Other Department Funds: 9%=9% Competitive Tax Credits, 4%=4% Noncompetitive Tax Credits</t>
  </si>
  <si>
    <t>Total Amount Requested Under Soft Repayment Set Aside</t>
  </si>
  <si>
    <t>Total Amount Awarded Under Soft Repayment Set Aside</t>
  </si>
  <si>
    <t xml:space="preserve">Total Amount Remaining Under Soft Repayment Set Aside </t>
  </si>
  <si>
    <t>Total Amount Requested Under General Set Aside</t>
  </si>
  <si>
    <t>Total Amount Awarded Under General Set Aside</t>
  </si>
  <si>
    <t>The following data was compiled using information submitted by each applicant. While this data has been reviewed or verified by the Department, errors may still be present. Those reviewing the log are advised to use caution in reaching any definitive conclusions based on this information alone.  Where Applications are layered with 9% or 4% Tax credits, the Applications are also subject to evaluation under the Department criteria for those fund sources. Applicants are encouraged to review 10 TAC §§11.1(b) concerning Due Diligence and Applicant Responsibility, along with 10 TAC Chapter 11 Subchapter C related to Application Submission Requirements, Ineligibility Criteria, Board Decisions  and Waiver of Rules. This log will be updated periodically as staff completes application reviews and as more applications are received. The 2020-1 NOFA Application Log is presented for informational use only, and does not represent a conclusion or judgment by TDHCA, its staff or Board. Applicants that identify an error in the log should contact Andrew Sinnott at andrew.sinnott@tdhca.state.tx.us as soon as possible. Identification of an error early does not guarantee that the error can be addressed administratively.</t>
  </si>
  <si>
    <t>Self-Score</t>
  </si>
  <si>
    <t>2020-1 Multifamily Direct Loan Program - Application Log - April 1, 2020</t>
  </si>
  <si>
    <r>
      <t xml:space="preserve">Per 2020-1 Multifamily Direct Loan Notice of Funding Availability and First Amendment to 2020-1 NOFA published in the </t>
    </r>
    <r>
      <rPr>
        <b/>
        <i/>
        <sz val="10"/>
        <color indexed="8"/>
        <rFont val="Calibri"/>
        <family val="2"/>
      </rPr>
      <t>Texas Register</t>
    </r>
    <r>
      <rPr>
        <b/>
        <sz val="10"/>
        <color indexed="8"/>
        <rFont val="Calibri"/>
        <family val="2"/>
      </rPr>
      <t>on 12/27/2019 and 3/13/20, respectively</t>
    </r>
  </si>
  <si>
    <t>TDHCA #</t>
  </si>
  <si>
    <t>General (HOME funds only)</t>
  </si>
  <si>
    <t>Heritage Heights at Big Spring</t>
  </si>
  <si>
    <t>Big Spring</t>
  </si>
  <si>
    <t>NC</t>
  </si>
  <si>
    <t>Elderly</t>
  </si>
  <si>
    <t>Howard</t>
  </si>
  <si>
    <t>Samano</t>
  </si>
  <si>
    <t>Received award of HOME and 9% HTC at 7/25/19 Board meeting</t>
  </si>
  <si>
    <t>Brownsville</t>
  </si>
  <si>
    <t>Cameron</t>
  </si>
  <si>
    <t>ADR</t>
  </si>
  <si>
    <t>1 = Housing Activity: NC=New Construction,R=Rehabilitation, ADR= Adaptive Reuse</t>
  </si>
  <si>
    <t>Supportive Housing</t>
  </si>
  <si>
    <t>N</t>
  </si>
  <si>
    <t>Crossroads Apartments</t>
  </si>
  <si>
    <t>Fort Worth</t>
  </si>
  <si>
    <t>Tarrant</t>
  </si>
  <si>
    <t>Fish Pond at Huntsville</t>
  </si>
  <si>
    <t>Huntsville</t>
  </si>
  <si>
    <t>Walker</t>
  </si>
  <si>
    <t>Austin</t>
  </si>
  <si>
    <t>Travis</t>
  </si>
  <si>
    <t>Espero Austin at Rutland</t>
  </si>
  <si>
    <t>Lofts at Temple Medical District</t>
  </si>
  <si>
    <t>Temple</t>
  </si>
  <si>
    <t>Bell</t>
  </si>
  <si>
    <t>Merritt Edge</t>
  </si>
  <si>
    <t>Midland</t>
  </si>
  <si>
    <t>Merritt Sunset</t>
  </si>
  <si>
    <t>Merritt Gardens</t>
  </si>
  <si>
    <t>2020-1 Multifamily Direct Loan Program - Application Log - May 1, 2020</t>
  </si>
  <si>
    <t>Per 2020-1 Multifamily Direct Loan Notice of Funding Availability, First Amendment, and Second Amendment to 2020-1 NOFA</t>
  </si>
  <si>
    <t>Trinity Oaks</t>
  </si>
  <si>
    <t>A/R</t>
  </si>
  <si>
    <t>Sulphur Springs</t>
  </si>
  <si>
    <t>Hopkins</t>
  </si>
  <si>
    <t>Pine Terrace</t>
  </si>
  <si>
    <t>Mount Pleasant</t>
  </si>
  <si>
    <t>Titus</t>
  </si>
  <si>
    <t>Per 2020-1 Multifamily Direct Loan Notice of Funding Availability (as amended by First Amendment, Second Amendment, and Third Amendment to 2020-1 NOFA)</t>
  </si>
  <si>
    <t>2020-1 Multifamily Direct Loan Program - Application Log - June 4, 2020</t>
  </si>
  <si>
    <t>Terminated</t>
  </si>
  <si>
    <t>Application withdrawn</t>
  </si>
  <si>
    <t>Ineligible for HOME funds under CHDO set-aside</t>
  </si>
  <si>
    <t>Gala at Central Park</t>
  </si>
  <si>
    <t>Hurst</t>
  </si>
  <si>
    <t>To be recommended for award at 6/25/20 Board meeting</t>
  </si>
  <si>
    <t>2020-1 Multifamily Direct Loan Program - Application Log - June 18, 2020</t>
  </si>
  <si>
    <t>2020-1 Multifamily Direct Loan Program - Application Log - July 15, 2020</t>
  </si>
  <si>
    <t>Recommended for award at 6/25/20 Board meeting</t>
  </si>
  <si>
    <t>Rockdale</t>
  </si>
  <si>
    <t>Brooks Haven Supportive Housing</t>
  </si>
  <si>
    <t>Milam</t>
  </si>
  <si>
    <t>Per 2020-1 Multifamily Direct Loan Notice of Funding Availability (as amended by First Amendment, Second Amendment, Third Amendment, Fourth Amendment, and proposed Fifth Amendment to 2020-1 NOFA)</t>
  </si>
  <si>
    <t>To be recommended for award at 7/23/20 Board meeting</t>
  </si>
  <si>
    <t>2020-1 Multifamily Direct Loan Program - Application Log - July 24, 2020</t>
  </si>
  <si>
    <t>Per 2020-1 Multifamily Direct Loan Notice of Funding Availability (as amended by First, Second, Third, Fourth, and Fifth Amendments to 2020-1 NOFA)</t>
  </si>
  <si>
    <t>Recommended for award at 7/23/20 Board meeting</t>
  </si>
  <si>
    <t>The following data was compiled using information submitted by each applicant. While this data has been reviewed or verified by the Department, errors may still be present. Those reviewing the log are advised to use caution in reaching any definitive conclusions based on this information alone.  Where Applications are layered with 9% or 4% Tax credits, the Applications are also subject to evaluation under the Department criteria for those fund sources. Applicants are encouraged to review 10 TAC §11.1(b) concerning Due Diligence and Applicant Responsibility, along with 10 TAC Chapter 11 Subchapter C related to Application Submission Requirements, Ineligibility Criteria, Board Decisions  and Waiver of Rules. This log will be updated periodically as staff completes application reviews and as more applications are received. The 2020-1 NOFA Application Log is presented for informational use only, and does not represent a conclusion or judgment by TDHCA, its staff or Board. Applicants that identify an error in the log should contact Andrew Sinnott at andrew.sinnott@tdhca.state.tx.us as soon as possible. Identification of an error early does not guarantee that the error can be addressed administratively.</t>
  </si>
  <si>
    <t>Armadillo Studios</t>
  </si>
  <si>
    <t>Burnet Place Apartments</t>
  </si>
  <si>
    <r>
      <t>TBD</t>
    </r>
    <r>
      <rPr>
        <vertAlign val="superscript"/>
        <sz val="11"/>
        <color indexed="8"/>
        <rFont val="Calibri"/>
        <family val="2"/>
      </rPr>
      <t>3</t>
    </r>
  </si>
  <si>
    <t>3 = In accordance with 10 TAC §13.4(c)(3), 2020 9%-layered applications are considered Priority 3 after late July Board meeting. Application Acceptance date, should the Application come off the 9% waitlist, will be the date a potential Commitment Notice is issued.</t>
  </si>
  <si>
    <t>2020-1 Multifamily Direct Loan Program - Application Log - August 7, 2020</t>
  </si>
  <si>
    <t>Roosevelt Gardens</t>
  </si>
  <si>
    <t>Sunland Country Apartments</t>
  </si>
  <si>
    <t>Harlingen</t>
  </si>
  <si>
    <t>Received award of NHTF at 12/12/19 Board meeting</t>
  </si>
  <si>
    <t>2020-1 Multifamily Direct Loan Program - Application Log - October 1, 2020</t>
  </si>
  <si>
    <t>Per 2020-1 Multifamily Direct Loan Notice of Funding Availability (as amended by First, Second, Third, Fourth, Fifth, and Sixth Amendments to 2020-1 NOFA)</t>
  </si>
  <si>
    <t>To be recommended for award at 10/1/20 Board meeting</t>
  </si>
  <si>
    <t>Supplemental Direct Loan request</t>
  </si>
  <si>
    <t>Manor Place Town Apartments Phase 2</t>
  </si>
  <si>
    <t>Manor</t>
  </si>
  <si>
    <t>2020 9% waitlist award</t>
  </si>
  <si>
    <t>Awarded 7/23/20 Board meeting</t>
  </si>
  <si>
    <t xml:space="preserve"> Awarded 6/25/20 Board meeting (Supplemental to 2019 Award)</t>
  </si>
  <si>
    <t>Direct Loan Application withdrawn</t>
  </si>
  <si>
    <t xml:space="preserve">Application terminated </t>
  </si>
  <si>
    <t>Scheduled 12/10/20 Board meeting</t>
  </si>
  <si>
    <t>Awarded 6/25/20 Board meeting</t>
  </si>
  <si>
    <t>pending review</t>
  </si>
  <si>
    <t>Awarded 10/1/20 Board meeting</t>
  </si>
  <si>
    <t>Awarded 11/5/20 Board meeting</t>
  </si>
  <si>
    <t xml:space="preserve">pending review </t>
  </si>
  <si>
    <t xml:space="preserve"> </t>
  </si>
  <si>
    <t xml:space="preserve">Making Dreams Real </t>
  </si>
  <si>
    <t>Sherman</t>
  </si>
  <si>
    <t>Grayson</t>
  </si>
  <si>
    <t>2020-1 Multifamily Direct Loan Program - Application Log - December 4, 2020</t>
  </si>
  <si>
    <t>Not recommended for a 9% award</t>
  </si>
  <si>
    <t>The following data was compiled using information submitted by each applicant. While this data has been reviewed or verified by the Department, errors may still be present. Those reviewing the log are advised to use caution in reaching any definitive conclusions based on this information alone.  Where Applications are layered with 9% or 4% Tax credits, the Applications are also subject to evaluation under the Department criteria for those fund sources. Applicants are encouraged to review 10 TAC §11.1(b) concerning Due Diligence and Applicant Responsibility, along with 10 TAC Chapter 11 Subchapter C related to Application Submission Requirements, Ineligibility Criteria, Board Decisions  and Waiver of Rules. This log will be updated periodically as staff completes application reviews and as more applications are received. The 2020-1 NOFA Application Log is presented for informational use only, and does not represent a conclusion or judgment by TDHCA, its staff or Board. Applicants that identify an error in the log should contact Charlotte Flickinger at charlotte.flickinger@tdhca.state.tx.us as soon as possible. Identification of an error early does not guarantee that the error can be addressed administratively.</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</si>
</sst>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_(&quot;$&quot;* #,##0_);_(&quot;$&quot;* \(#,##0\);_(&quot;$&quot;* &quot;-&quot;??_);_(@_)"/>
    <numFmt numFmtId="166" formatCode="[$-409]dddd\,\ mmmm\ dd\,\ yyyy"/>
    <numFmt numFmtId="167" formatCode="[$-409]h:mm:ss\ AM/PM"/>
    <numFmt numFmtId="168" formatCode="&quot;Yes&quot;;&quot;Yes&quot;;&quot;No&quot;"/>
    <numFmt numFmtId="169" formatCode="&quot;True&quot;;&quot;True&quot;;&quot;False&quot;"/>
    <numFmt numFmtId="170" formatCode="&quot;On&quot;;&quot;On&quot;;&quot;Off&quot;"/>
    <numFmt numFmtId="171" formatCode="[$€-2]\ #,##0.00_);[Red]\([$€-2]\ #,##0.00\)"/>
    <numFmt numFmtId="172" formatCode="mmm\-yyyy"/>
  </numFmts>
  <fonts count="57">
    <font>
      <sz val="11"/>
      <color theme="1"/>
      <name val="Calibri"/>
      <family val="2"/>
    </font>
    <font>
      <sz val="11"/>
      <color indexed="8"/>
      <name val="Calibri"/>
      <family val="2"/>
    </font>
    <font>
      <sz val="10"/>
      <color indexed="8"/>
      <name val="Arial"/>
      <family val="2"/>
    </font>
    <font>
      <b/>
      <i/>
      <sz val="10"/>
      <color indexed="8"/>
      <name val="Calibri"/>
      <family val="2"/>
    </font>
    <font>
      <b/>
      <sz val="10"/>
      <color indexed="8"/>
      <name val="Calibri"/>
      <family val="2"/>
    </font>
    <font>
      <vertAlign val="superscrip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Garamond"/>
      <family val="1"/>
    </font>
    <font>
      <i/>
      <sz val="9"/>
      <color indexed="8"/>
      <name val="Calibri"/>
      <family val="2"/>
    </font>
    <font>
      <sz val="9"/>
      <color indexed="8"/>
      <name val="Calibri"/>
      <family val="2"/>
    </font>
    <font>
      <sz val="12"/>
      <color indexed="8"/>
      <name val="Calibri"/>
      <family val="2"/>
    </font>
    <font>
      <sz val="10"/>
      <color indexed="8"/>
      <name val="Calibri"/>
      <family val="2"/>
    </font>
    <font>
      <b/>
      <sz val="12"/>
      <color indexed="8"/>
      <name val="Calibri"/>
      <family val="2"/>
    </font>
    <font>
      <sz val="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Garamond"/>
      <family val="1"/>
    </font>
    <font>
      <i/>
      <sz val="9"/>
      <color theme="1"/>
      <name val="Calibri"/>
      <family val="2"/>
    </font>
    <font>
      <sz val="9"/>
      <color theme="1"/>
      <name val="Calibri"/>
      <family val="2"/>
    </font>
    <font>
      <sz val="12"/>
      <color theme="1"/>
      <name val="Calibri"/>
      <family val="2"/>
    </font>
    <font>
      <b/>
      <sz val="10"/>
      <color theme="1"/>
      <name val="Calibri"/>
      <family val="2"/>
    </font>
    <font>
      <b/>
      <sz val="12"/>
      <color theme="1"/>
      <name val="Calibri"/>
      <family val="2"/>
    </font>
    <font>
      <sz val="8"/>
      <color theme="1"/>
      <name val="Calibri"/>
      <family val="2"/>
    </font>
    <font>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7000396251678"/>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medium"/>
    </border>
    <border>
      <left/>
      <right/>
      <top style="medium"/>
      <bottom>
        <color indexed="63"/>
      </bottom>
    </border>
    <border>
      <left style="thin"/>
      <right style="thin"/>
      <top style="medium"/>
      <bottom style="thin"/>
    </border>
    <border>
      <left style="thin"/>
      <right/>
      <top style="medium"/>
      <bottom style="medium"/>
    </border>
    <border>
      <left/>
      <right/>
      <top style="medium"/>
      <bottom style="medium"/>
    </border>
    <border>
      <left/>
      <right style="thin"/>
      <top style="medium"/>
      <bottom style="medium"/>
    </border>
    <border>
      <left/>
      <right/>
      <top style="medium"/>
      <bottom style="thin"/>
    </border>
    <border>
      <left/>
      <right style="thin"/>
      <top style="medium"/>
      <bottom style="thin"/>
    </border>
    <border>
      <left style="thin"/>
      <right/>
      <top style="thin"/>
      <bottom style="thin"/>
    </border>
    <border>
      <left style="thin"/>
      <right style="thin"/>
      <top style="thin"/>
      <bottom style="medium"/>
    </border>
    <border>
      <left style="thin"/>
      <right style="thin"/>
      <top style="thin"/>
      <bottom>
        <color indexed="63"/>
      </bottom>
    </border>
    <border>
      <left/>
      <right/>
      <top style="thin"/>
      <bottom style="thin"/>
    </border>
    <border>
      <left/>
      <right style="thin"/>
      <top style="thin"/>
      <bottom style="thin"/>
    </border>
    <border>
      <left style="thin"/>
      <right style="thin"/>
      <top>
        <color indexed="63"/>
      </top>
      <bottom style="medium"/>
    </border>
    <border>
      <left style="thin"/>
      <right style="thin"/>
      <top>
        <color indexed="63"/>
      </top>
      <bottom>
        <color indexed="63"/>
      </bottom>
    </border>
    <border>
      <left style="thin"/>
      <right style="thin"/>
      <top>
        <color indexed="63"/>
      </top>
      <bottom style="thin"/>
    </border>
    <border>
      <left style="thin"/>
      <right>
        <color indexed="63"/>
      </right>
      <top style="thin"/>
      <bottom style="medium"/>
    </border>
    <border>
      <left/>
      <right/>
      <top/>
      <bottom style="thin"/>
    </border>
    <border>
      <left style="thin"/>
      <right/>
      <top style="thin"/>
      <bottom>
        <color indexed="63"/>
      </bottom>
    </border>
    <border>
      <left/>
      <right/>
      <top style="thin"/>
      <bottom>
        <color indexed="63"/>
      </bottom>
    </border>
    <border>
      <left/>
      <right style="thin"/>
      <top style="thin"/>
      <bottom>
        <color indexed="63"/>
      </bottom>
    </border>
    <border>
      <left style="thin"/>
      <right>
        <color indexed="63"/>
      </right>
      <top>
        <color indexed="63"/>
      </top>
      <bottom style="medium"/>
    </border>
    <border>
      <left>
        <color indexed="63"/>
      </left>
      <right>
        <color indexed="63"/>
      </right>
      <top>
        <color indexed="63"/>
      </top>
      <bottom style="medium"/>
    </border>
    <border>
      <left style="thin"/>
      <right/>
      <top style="medium"/>
      <bottom style="thin"/>
    </border>
    <border>
      <left>
        <color indexed="63"/>
      </left>
      <right style="thin"/>
      <top>
        <color indexed="63"/>
      </top>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2"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255">
    <xf numFmtId="0" fontId="0" fillId="0" borderId="0" xfId="0" applyFont="1" applyAlignment="1">
      <alignment/>
    </xf>
    <xf numFmtId="0" fontId="49" fillId="0" borderId="0" xfId="0" applyFont="1" applyAlignment="1">
      <alignment/>
    </xf>
    <xf numFmtId="0" fontId="49" fillId="0" borderId="0" xfId="0" applyFont="1" applyFill="1" applyAlignment="1">
      <alignment/>
    </xf>
    <xf numFmtId="0" fontId="50" fillId="33" borderId="0" xfId="0" applyFont="1" applyFill="1" applyBorder="1" applyAlignment="1">
      <alignment horizontal="left" vertical="center" wrapText="1"/>
    </xf>
    <xf numFmtId="0" fontId="0" fillId="0" borderId="0" xfId="0" applyFont="1" applyAlignment="1">
      <alignment horizontal="left" vertical="center" wrapText="1"/>
    </xf>
    <xf numFmtId="0" fontId="51" fillId="33" borderId="0" xfId="0" applyFont="1" applyFill="1" applyBorder="1" applyAlignment="1">
      <alignment horizontal="left" vertical="center" wrapText="1"/>
    </xf>
    <xf numFmtId="164" fontId="0" fillId="0" borderId="0" xfId="0" applyNumberFormat="1" applyFont="1" applyFill="1" applyBorder="1" applyAlignment="1">
      <alignment/>
    </xf>
    <xf numFmtId="0" fontId="52" fillId="0" borderId="0" xfId="0" applyFont="1" applyBorder="1" applyAlignment="1">
      <alignment horizontal="left"/>
    </xf>
    <xf numFmtId="0" fontId="0" fillId="0" borderId="0" xfId="0" applyFont="1" applyAlignment="1">
      <alignment wrapText="1"/>
    </xf>
    <xf numFmtId="0" fontId="0" fillId="0" borderId="0" xfId="0" applyFont="1" applyBorder="1" applyAlignment="1">
      <alignment wrapText="1"/>
    </xf>
    <xf numFmtId="0" fontId="28" fillId="34" borderId="10" xfId="57" applyFont="1" applyFill="1" applyBorder="1" applyAlignment="1">
      <alignment horizontal="center" wrapText="1"/>
      <protection/>
    </xf>
    <xf numFmtId="0" fontId="0" fillId="33" borderId="10" xfId="0" applyFont="1" applyFill="1" applyBorder="1" applyAlignment="1">
      <alignment horizontal="center"/>
    </xf>
    <xf numFmtId="42" fontId="0" fillId="33" borderId="10" xfId="44" applyNumberFormat="1" applyFont="1" applyFill="1" applyBorder="1" applyAlignment="1">
      <alignment/>
    </xf>
    <xf numFmtId="0" fontId="0" fillId="33" borderId="10" xfId="44" applyNumberFormat="1" applyFont="1" applyFill="1" applyBorder="1" applyAlignment="1">
      <alignment/>
    </xf>
    <xf numFmtId="0" fontId="0" fillId="33" borderId="10" xfId="0" applyFont="1" applyFill="1" applyBorder="1" applyAlignment="1">
      <alignment/>
    </xf>
    <xf numFmtId="9" fontId="0" fillId="33" borderId="10" xfId="0" applyNumberFormat="1" applyFont="1" applyFill="1" applyBorder="1" applyAlignment="1">
      <alignment/>
    </xf>
    <xf numFmtId="14" fontId="0" fillId="33" borderId="10" xfId="0" applyNumberFormat="1" applyFont="1" applyFill="1" applyBorder="1" applyAlignment="1">
      <alignment/>
    </xf>
    <xf numFmtId="165" fontId="47" fillId="33" borderId="11" xfId="44" applyNumberFormat="1" applyFont="1" applyFill="1" applyBorder="1" applyAlignment="1">
      <alignment vertical="top" wrapText="1"/>
    </xf>
    <xf numFmtId="0" fontId="47" fillId="0" borderId="11" xfId="0" applyFont="1" applyFill="1" applyBorder="1" applyAlignment="1">
      <alignment horizontal="center" vertical="top" wrapText="1"/>
    </xf>
    <xf numFmtId="0" fontId="47" fillId="0" borderId="11" xfId="0" applyFont="1" applyFill="1" applyBorder="1" applyAlignment="1">
      <alignment wrapText="1"/>
    </xf>
    <xf numFmtId="0" fontId="47" fillId="0" borderId="11" xfId="0" applyFont="1" applyFill="1" applyBorder="1" applyAlignment="1">
      <alignment horizontal="right" vertical="top" wrapText="1"/>
    </xf>
    <xf numFmtId="0" fontId="48" fillId="35" borderId="12" xfId="0" applyFont="1" applyFill="1" applyBorder="1" applyAlignment="1">
      <alignment/>
    </xf>
    <xf numFmtId="165" fontId="47" fillId="33" borderId="13" xfId="44" applyNumberFormat="1" applyFont="1" applyFill="1" applyBorder="1" applyAlignment="1">
      <alignment vertical="top" wrapText="1"/>
    </xf>
    <xf numFmtId="0" fontId="0" fillId="0" borderId="0" xfId="0" applyFont="1" applyBorder="1" applyAlignment="1">
      <alignment/>
    </xf>
    <xf numFmtId="0" fontId="0" fillId="0" borderId="0" xfId="0" applyFont="1" applyBorder="1" applyAlignment="1">
      <alignment horizontal="center"/>
    </xf>
    <xf numFmtId="165" fontId="0" fillId="0" borderId="0" xfId="44" applyNumberFormat="1" applyFont="1" applyBorder="1" applyAlignment="1">
      <alignment/>
    </xf>
    <xf numFmtId="0" fontId="0" fillId="0" borderId="10" xfId="0" applyFont="1" applyFill="1" applyBorder="1" applyAlignment="1">
      <alignment horizontal="center"/>
    </xf>
    <xf numFmtId="165" fontId="0" fillId="0" borderId="10" xfId="0" applyNumberFormat="1" applyFont="1" applyFill="1" applyBorder="1" applyAlignment="1">
      <alignment horizontal="center"/>
    </xf>
    <xf numFmtId="0" fontId="0" fillId="0" borderId="10" xfId="0" applyFont="1" applyFill="1" applyBorder="1" applyAlignment="1">
      <alignment horizontal="right"/>
    </xf>
    <xf numFmtId="9" fontId="0" fillId="0" borderId="10" xfId="0" applyNumberFormat="1" applyFont="1" applyFill="1" applyBorder="1" applyAlignment="1">
      <alignment horizontal="center"/>
    </xf>
    <xf numFmtId="14" fontId="0" fillId="0" borderId="10" xfId="0" applyNumberFormat="1" applyFont="1" applyFill="1" applyBorder="1" applyAlignment="1">
      <alignment horizontal="center"/>
    </xf>
    <xf numFmtId="0" fontId="47" fillId="33" borderId="11" xfId="0" applyFont="1" applyFill="1" applyBorder="1" applyAlignment="1">
      <alignment horizontal="center" wrapText="1"/>
    </xf>
    <xf numFmtId="0" fontId="22" fillId="0" borderId="11" xfId="57" applyFont="1" applyFill="1" applyBorder="1" applyAlignment="1">
      <alignment horizontal="right" wrapText="1"/>
      <protection/>
    </xf>
    <xf numFmtId="9" fontId="0" fillId="35" borderId="14" xfId="0" applyNumberFormat="1" applyFont="1" applyFill="1" applyBorder="1" applyAlignment="1">
      <alignment vertical="top"/>
    </xf>
    <xf numFmtId="0" fontId="0" fillId="35" borderId="15" xfId="0" applyFont="1" applyFill="1" applyBorder="1" applyAlignment="1">
      <alignment/>
    </xf>
    <xf numFmtId="0" fontId="48" fillId="35" borderId="15" xfId="0" applyFont="1" applyFill="1" applyBorder="1" applyAlignment="1">
      <alignment/>
    </xf>
    <xf numFmtId="0" fontId="48" fillId="35" borderId="16" xfId="0" applyFont="1" applyFill="1" applyBorder="1" applyAlignment="1">
      <alignment/>
    </xf>
    <xf numFmtId="14" fontId="48" fillId="35" borderId="14" xfId="0" applyNumberFormat="1" applyFont="1" applyFill="1" applyBorder="1" applyAlignment="1">
      <alignment/>
    </xf>
    <xf numFmtId="0" fontId="0" fillId="35" borderId="17" xfId="0" applyFont="1" applyFill="1" applyBorder="1" applyAlignment="1">
      <alignment/>
    </xf>
    <xf numFmtId="0" fontId="0" fillId="35" borderId="18" xfId="0" applyFont="1" applyFill="1" applyBorder="1" applyAlignment="1">
      <alignment/>
    </xf>
    <xf numFmtId="0" fontId="47" fillId="33" borderId="0" xfId="0" applyFont="1" applyFill="1" applyBorder="1" applyAlignment="1">
      <alignment horizontal="center" vertical="top" wrapText="1"/>
    </xf>
    <xf numFmtId="165" fontId="47" fillId="33" borderId="0" xfId="44" applyNumberFormat="1" applyFont="1" applyFill="1" applyBorder="1" applyAlignment="1">
      <alignment vertical="top" wrapText="1"/>
    </xf>
    <xf numFmtId="0" fontId="47" fillId="0" borderId="0" xfId="0" applyFont="1" applyFill="1" applyBorder="1" applyAlignment="1">
      <alignment horizontal="center" vertical="top" wrapText="1"/>
    </xf>
    <xf numFmtId="0" fontId="0" fillId="0" borderId="0" xfId="0" applyFont="1" applyFill="1" applyBorder="1" applyAlignment="1">
      <alignment/>
    </xf>
    <xf numFmtId="0" fontId="0" fillId="0" borderId="0" xfId="0" applyFont="1" applyFill="1" applyBorder="1" applyAlignment="1">
      <alignment horizontal="center"/>
    </xf>
    <xf numFmtId="0" fontId="0" fillId="0" borderId="0" xfId="0" applyFont="1" applyFill="1" applyBorder="1" applyAlignment="1">
      <alignment/>
    </xf>
    <xf numFmtId="0" fontId="47" fillId="0" borderId="0" xfId="0" applyFont="1" applyBorder="1" applyAlignment="1">
      <alignment horizontal="center"/>
    </xf>
    <xf numFmtId="165" fontId="47" fillId="0" borderId="0" xfId="44" applyNumberFormat="1" applyFont="1" applyFill="1" applyBorder="1" applyAlignment="1">
      <alignment/>
    </xf>
    <xf numFmtId="0" fontId="53" fillId="33" borderId="0" xfId="0" applyFont="1" applyFill="1" applyBorder="1" applyAlignment="1">
      <alignment wrapText="1"/>
    </xf>
    <xf numFmtId="9" fontId="0" fillId="0" borderId="0" xfId="0" applyNumberFormat="1" applyFont="1" applyFill="1" applyBorder="1" applyAlignment="1">
      <alignment/>
    </xf>
    <xf numFmtId="14" fontId="0" fillId="0" borderId="0" xfId="0" applyNumberFormat="1" applyFont="1" applyFill="1" applyBorder="1" applyAlignment="1">
      <alignment/>
    </xf>
    <xf numFmtId="0" fontId="54" fillId="0" borderId="0" xfId="0" applyFont="1" applyFill="1" applyBorder="1" applyAlignment="1">
      <alignment horizontal="center"/>
    </xf>
    <xf numFmtId="6" fontId="54" fillId="0" borderId="0" xfId="0" applyNumberFormat="1" applyFont="1" applyBorder="1" applyAlignment="1">
      <alignment/>
    </xf>
    <xf numFmtId="0" fontId="0" fillId="0" borderId="0" xfId="0" applyFont="1" applyAlignment="1">
      <alignment/>
    </xf>
    <xf numFmtId="165" fontId="0" fillId="0" borderId="0" xfId="0" applyNumberFormat="1" applyFont="1" applyAlignment="1">
      <alignment/>
    </xf>
    <xf numFmtId="0" fontId="55" fillId="33" borderId="0" xfId="0" applyFont="1" applyFill="1" applyBorder="1" applyAlignment="1">
      <alignment horizontal="left" wrapText="1"/>
    </xf>
    <xf numFmtId="165" fontId="47" fillId="0" borderId="11" xfId="44" applyNumberFormat="1" applyFont="1" applyFill="1" applyBorder="1" applyAlignment="1">
      <alignment vertical="top" wrapText="1"/>
    </xf>
    <xf numFmtId="0" fontId="1" fillId="0" borderId="10" xfId="57" applyFont="1" applyFill="1" applyBorder="1" applyAlignment="1">
      <alignment horizontal="center" wrapText="1"/>
      <protection/>
    </xf>
    <xf numFmtId="42" fontId="1" fillId="0" borderId="10" xfId="57" applyNumberFormat="1" applyFont="1" applyFill="1" applyBorder="1" applyAlignment="1">
      <alignment horizontal="center" wrapText="1"/>
      <protection/>
    </xf>
    <xf numFmtId="9" fontId="1" fillId="0" borderId="10" xfId="57" applyNumberFormat="1" applyFont="1" applyFill="1" applyBorder="1" applyAlignment="1">
      <alignment horizontal="center" wrapText="1"/>
      <protection/>
    </xf>
    <xf numFmtId="14" fontId="1" fillId="0" borderId="10" xfId="57" applyNumberFormat="1" applyFont="1" applyFill="1" applyBorder="1" applyAlignment="1">
      <alignment horizontal="center" wrapText="1"/>
      <protection/>
    </xf>
    <xf numFmtId="0" fontId="0" fillId="35" borderId="17" xfId="0" applyFont="1" applyFill="1" applyBorder="1" applyAlignment="1">
      <alignment/>
    </xf>
    <xf numFmtId="0" fontId="0" fillId="35" borderId="18" xfId="0" applyFont="1" applyFill="1" applyBorder="1" applyAlignment="1">
      <alignment/>
    </xf>
    <xf numFmtId="0" fontId="51" fillId="33" borderId="0" xfId="0" applyFont="1" applyFill="1" applyBorder="1" applyAlignment="1">
      <alignment horizontal="left" vertical="center" wrapText="1"/>
    </xf>
    <xf numFmtId="0" fontId="0" fillId="0" borderId="0" xfId="0" applyFont="1" applyFill="1" applyBorder="1" applyAlignment="1">
      <alignment horizontal="center"/>
    </xf>
    <xf numFmtId="0" fontId="0" fillId="33" borderId="10" xfId="0" applyFont="1" applyFill="1" applyBorder="1" applyAlignment="1">
      <alignment/>
    </xf>
    <xf numFmtId="14" fontId="48" fillId="35" borderId="14" xfId="0" applyNumberFormat="1" applyFont="1" applyFill="1" applyBorder="1" applyAlignment="1">
      <alignment/>
    </xf>
    <xf numFmtId="0" fontId="48" fillId="35" borderId="15" xfId="0" applyFont="1" applyFill="1" applyBorder="1" applyAlignment="1">
      <alignment/>
    </xf>
    <xf numFmtId="0" fontId="48" fillId="35" borderId="16" xfId="0" applyFont="1" applyFill="1" applyBorder="1" applyAlignment="1">
      <alignment/>
    </xf>
    <xf numFmtId="0" fontId="55" fillId="33" borderId="0" xfId="0" applyFont="1" applyFill="1" applyBorder="1" applyAlignment="1">
      <alignment horizontal="left" wrapText="1"/>
    </xf>
    <xf numFmtId="14" fontId="48" fillId="35" borderId="15" xfId="0" applyNumberFormat="1" applyFont="1" applyFill="1" applyBorder="1" applyAlignment="1">
      <alignment/>
    </xf>
    <xf numFmtId="0" fontId="47" fillId="35" borderId="14" xfId="0" applyFont="1" applyFill="1" applyBorder="1" applyAlignment="1">
      <alignment horizontal="center" vertical="top" wrapText="1"/>
    </xf>
    <xf numFmtId="0" fontId="47" fillId="35" borderId="15" xfId="0" applyFont="1" applyFill="1" applyBorder="1" applyAlignment="1">
      <alignment horizontal="right" vertical="top" wrapText="1"/>
    </xf>
    <xf numFmtId="0" fontId="28" fillId="34" borderId="19" xfId="57" applyFont="1" applyFill="1" applyBorder="1" applyAlignment="1">
      <alignment horizontal="center" wrapText="1"/>
      <protection/>
    </xf>
    <xf numFmtId="14" fontId="0" fillId="0" borderId="19" xfId="0" applyNumberFormat="1" applyFont="1" applyFill="1" applyBorder="1" applyAlignment="1">
      <alignment horizontal="center"/>
    </xf>
    <xf numFmtId="14" fontId="1" fillId="0" borderId="19" xfId="57" applyNumberFormat="1" applyFont="1" applyFill="1" applyBorder="1" applyAlignment="1">
      <alignment horizontal="center" wrapText="1"/>
      <protection/>
    </xf>
    <xf numFmtId="0" fontId="55" fillId="33" borderId="0" xfId="0" applyFont="1" applyFill="1" applyBorder="1" applyAlignment="1">
      <alignment horizontal="left" wrapText="1"/>
    </xf>
    <xf numFmtId="0" fontId="0" fillId="35" borderId="17" xfId="0" applyFont="1" applyFill="1" applyBorder="1" applyAlignment="1">
      <alignment/>
    </xf>
    <xf numFmtId="0" fontId="0" fillId="35" borderId="18" xfId="0" applyFont="1" applyFill="1" applyBorder="1" applyAlignment="1">
      <alignment/>
    </xf>
    <xf numFmtId="14" fontId="48" fillId="35" borderId="14" xfId="0" applyNumberFormat="1" applyFont="1" applyFill="1" applyBorder="1" applyAlignment="1">
      <alignment/>
    </xf>
    <xf numFmtId="0" fontId="48" fillId="35" borderId="15" xfId="0" applyFont="1" applyFill="1" applyBorder="1" applyAlignment="1">
      <alignment/>
    </xf>
    <xf numFmtId="0" fontId="48" fillId="35" borderId="16" xfId="0" applyFont="1" applyFill="1" applyBorder="1" applyAlignment="1">
      <alignment/>
    </xf>
    <xf numFmtId="0" fontId="51" fillId="33" borderId="0" xfId="0" applyFont="1" applyFill="1" applyBorder="1" applyAlignment="1">
      <alignment horizontal="left" vertical="center" wrapText="1"/>
    </xf>
    <xf numFmtId="0" fontId="0" fillId="0" borderId="0" xfId="0" applyFont="1" applyFill="1" applyBorder="1" applyAlignment="1">
      <alignment horizontal="center"/>
    </xf>
    <xf numFmtId="0" fontId="0" fillId="33" borderId="10" xfId="0" applyFont="1" applyFill="1" applyBorder="1" applyAlignment="1">
      <alignment/>
    </xf>
    <xf numFmtId="0" fontId="0" fillId="33" borderId="20" xfId="0" applyFont="1" applyFill="1" applyBorder="1" applyAlignment="1">
      <alignment horizontal="center"/>
    </xf>
    <xf numFmtId="14" fontId="0" fillId="33" borderId="20" xfId="0" applyNumberFormat="1" applyFont="1" applyFill="1" applyBorder="1" applyAlignment="1">
      <alignment/>
    </xf>
    <xf numFmtId="0" fontId="0" fillId="33" borderId="21" xfId="0" applyFont="1" applyFill="1" applyBorder="1" applyAlignment="1">
      <alignment horizontal="center"/>
    </xf>
    <xf numFmtId="14" fontId="0" fillId="33" borderId="21" xfId="0" applyNumberFormat="1" applyFont="1" applyFill="1" applyBorder="1" applyAlignment="1">
      <alignment/>
    </xf>
    <xf numFmtId="0" fontId="0" fillId="33" borderId="20" xfId="44" applyNumberFormat="1" applyFont="1" applyFill="1" applyBorder="1" applyAlignment="1">
      <alignment/>
    </xf>
    <xf numFmtId="0" fontId="0" fillId="33" borderId="20" xfId="0" applyFont="1" applyFill="1" applyBorder="1" applyAlignment="1">
      <alignment/>
    </xf>
    <xf numFmtId="0" fontId="0" fillId="0" borderId="19" xfId="0" applyFont="1" applyFill="1" applyBorder="1" applyAlignment="1">
      <alignment horizontal="center" wrapText="1"/>
    </xf>
    <xf numFmtId="0" fontId="0" fillId="0" borderId="22" xfId="0" applyFont="1" applyBorder="1" applyAlignment="1">
      <alignment horizontal="center" wrapText="1"/>
    </xf>
    <xf numFmtId="0" fontId="0" fillId="0" borderId="23" xfId="0" applyFont="1" applyBorder="1" applyAlignment="1">
      <alignment horizontal="center" wrapText="1"/>
    </xf>
    <xf numFmtId="0" fontId="0" fillId="0" borderId="10" xfId="0" applyFont="1" applyFill="1" applyBorder="1" applyAlignment="1">
      <alignment horizontal="center"/>
    </xf>
    <xf numFmtId="9" fontId="0" fillId="33" borderId="10" xfId="0" applyNumberFormat="1" applyFont="1" applyFill="1" applyBorder="1" applyAlignment="1">
      <alignment horizontal="center"/>
    </xf>
    <xf numFmtId="9" fontId="0" fillId="33" borderId="21" xfId="0" applyNumberFormat="1" applyFont="1" applyFill="1" applyBorder="1" applyAlignment="1">
      <alignment horizontal="center"/>
    </xf>
    <xf numFmtId="0" fontId="55" fillId="33" borderId="0" xfId="0" applyFont="1" applyFill="1" applyBorder="1" applyAlignment="1">
      <alignment horizontal="left" wrapText="1"/>
    </xf>
    <xf numFmtId="0" fontId="0" fillId="35" borderId="17" xfId="0" applyFont="1" applyFill="1" applyBorder="1" applyAlignment="1">
      <alignment/>
    </xf>
    <xf numFmtId="0" fontId="0" fillId="35" borderId="18" xfId="0" applyFont="1" applyFill="1" applyBorder="1" applyAlignment="1">
      <alignment/>
    </xf>
    <xf numFmtId="0" fontId="0" fillId="33" borderId="10" xfId="0" applyFont="1" applyFill="1" applyBorder="1" applyAlignment="1">
      <alignment/>
    </xf>
    <xf numFmtId="14" fontId="48" fillId="35" borderId="14" xfId="0" applyNumberFormat="1" applyFont="1" applyFill="1" applyBorder="1" applyAlignment="1">
      <alignment/>
    </xf>
    <xf numFmtId="0" fontId="48" fillId="35" borderId="15" xfId="0" applyFont="1" applyFill="1" applyBorder="1" applyAlignment="1">
      <alignment/>
    </xf>
    <xf numFmtId="0" fontId="48" fillId="35" borderId="16" xfId="0" applyFont="1" applyFill="1" applyBorder="1" applyAlignment="1">
      <alignment/>
    </xf>
    <xf numFmtId="0" fontId="51" fillId="33" borderId="0" xfId="0" applyFont="1" applyFill="1" applyBorder="1" applyAlignment="1">
      <alignment horizontal="left" vertical="center" wrapText="1"/>
    </xf>
    <xf numFmtId="0" fontId="0" fillId="0" borderId="0" xfId="0" applyFont="1" applyFill="1" applyBorder="1" applyAlignment="1">
      <alignment horizontal="center"/>
    </xf>
    <xf numFmtId="0" fontId="22" fillId="0" borderId="11" xfId="57" applyFont="1" applyFill="1" applyBorder="1" applyAlignment="1">
      <alignment horizontal="center" wrapText="1"/>
      <protection/>
    </xf>
    <xf numFmtId="0" fontId="55" fillId="33" borderId="0" xfId="0" applyFont="1" applyFill="1" applyBorder="1" applyAlignment="1">
      <alignment horizontal="left" wrapText="1"/>
    </xf>
    <xf numFmtId="0" fontId="0" fillId="35" borderId="17" xfId="0" applyFont="1" applyFill="1" applyBorder="1" applyAlignment="1">
      <alignment/>
    </xf>
    <xf numFmtId="0" fontId="0" fillId="35" borderId="18" xfId="0" applyFont="1" applyFill="1" applyBorder="1" applyAlignment="1">
      <alignment/>
    </xf>
    <xf numFmtId="14" fontId="48" fillId="35" borderId="14" xfId="0" applyNumberFormat="1" applyFont="1" applyFill="1" applyBorder="1" applyAlignment="1">
      <alignment/>
    </xf>
    <xf numFmtId="0" fontId="48" fillId="35" borderId="15" xfId="0" applyFont="1" applyFill="1" applyBorder="1" applyAlignment="1">
      <alignment/>
    </xf>
    <xf numFmtId="0" fontId="48" fillId="35" borderId="16" xfId="0" applyFont="1" applyFill="1" applyBorder="1" applyAlignment="1">
      <alignment/>
    </xf>
    <xf numFmtId="0" fontId="0" fillId="33" borderId="10" xfId="0" applyFont="1" applyFill="1" applyBorder="1" applyAlignment="1">
      <alignment/>
    </xf>
    <xf numFmtId="0" fontId="51" fillId="33" borderId="0" xfId="0" applyFont="1" applyFill="1" applyBorder="1" applyAlignment="1">
      <alignment horizontal="left" vertical="center" wrapText="1"/>
    </xf>
    <xf numFmtId="0" fontId="0" fillId="0" borderId="0" xfId="0" applyFont="1" applyFill="1" applyBorder="1" applyAlignment="1">
      <alignment horizontal="center"/>
    </xf>
    <xf numFmtId="0" fontId="0" fillId="33" borderId="21" xfId="44" applyNumberFormat="1" applyFont="1" applyFill="1" applyBorder="1" applyAlignment="1">
      <alignment/>
    </xf>
    <xf numFmtId="0" fontId="0" fillId="33" borderId="21" xfId="0" applyFont="1" applyFill="1" applyBorder="1" applyAlignment="1">
      <alignment/>
    </xf>
    <xf numFmtId="42" fontId="0" fillId="33" borderId="21" xfId="44" applyNumberFormat="1" applyFont="1" applyFill="1" applyBorder="1" applyAlignment="1">
      <alignment/>
    </xf>
    <xf numFmtId="42" fontId="0" fillId="33" borderId="20" xfId="44" applyNumberFormat="1" applyFont="1" applyFill="1" applyBorder="1" applyAlignment="1">
      <alignment/>
    </xf>
    <xf numFmtId="9" fontId="0" fillId="33" borderId="20" xfId="0" applyNumberFormat="1" applyFont="1" applyFill="1" applyBorder="1" applyAlignment="1">
      <alignment horizontal="center"/>
    </xf>
    <xf numFmtId="0" fontId="0" fillId="35" borderId="17" xfId="0" applyFont="1" applyFill="1" applyBorder="1" applyAlignment="1">
      <alignment/>
    </xf>
    <xf numFmtId="0" fontId="0" fillId="35" borderId="18" xfId="0" applyFont="1" applyFill="1" applyBorder="1" applyAlignment="1">
      <alignment/>
    </xf>
    <xf numFmtId="0" fontId="55" fillId="33" borderId="0" xfId="0" applyFont="1" applyFill="1" applyBorder="1" applyAlignment="1">
      <alignment horizontal="left" wrapText="1"/>
    </xf>
    <xf numFmtId="14" fontId="48" fillId="35" borderId="14" xfId="0" applyNumberFormat="1" applyFont="1" applyFill="1" applyBorder="1" applyAlignment="1">
      <alignment/>
    </xf>
    <xf numFmtId="0" fontId="48" fillId="35" borderId="15" xfId="0" applyFont="1" applyFill="1" applyBorder="1" applyAlignment="1">
      <alignment/>
    </xf>
    <xf numFmtId="0" fontId="48" fillId="35" borderId="16" xfId="0" applyFont="1" applyFill="1" applyBorder="1" applyAlignment="1">
      <alignment/>
    </xf>
    <xf numFmtId="0" fontId="0" fillId="33" borderId="10" xfId="0" applyFont="1" applyFill="1" applyBorder="1" applyAlignment="1">
      <alignment/>
    </xf>
    <xf numFmtId="0" fontId="51" fillId="33" borderId="0" xfId="0" applyFont="1" applyFill="1" applyBorder="1" applyAlignment="1">
      <alignment horizontal="left" vertical="center" wrapText="1"/>
    </xf>
    <xf numFmtId="0" fontId="0" fillId="0" borderId="0" xfId="0" applyFont="1" applyFill="1" applyBorder="1" applyAlignment="1">
      <alignment horizontal="center"/>
    </xf>
    <xf numFmtId="0" fontId="0" fillId="33" borderId="24" xfId="0" applyFont="1" applyFill="1" applyBorder="1" applyAlignment="1">
      <alignment horizontal="center"/>
    </xf>
    <xf numFmtId="42" fontId="0" fillId="33" borderId="24" xfId="44" applyNumberFormat="1" applyFont="1" applyFill="1" applyBorder="1" applyAlignment="1">
      <alignment/>
    </xf>
    <xf numFmtId="0" fontId="0" fillId="33" borderId="24" xfId="44" applyNumberFormat="1" applyFont="1" applyFill="1" applyBorder="1" applyAlignment="1">
      <alignment/>
    </xf>
    <xf numFmtId="0" fontId="0" fillId="33" borderId="24" xfId="0" applyFont="1" applyFill="1" applyBorder="1" applyAlignment="1">
      <alignment/>
    </xf>
    <xf numFmtId="9" fontId="0" fillId="33" borderId="24" xfId="0" applyNumberFormat="1" applyFont="1" applyFill="1" applyBorder="1" applyAlignment="1">
      <alignment horizontal="center"/>
    </xf>
    <xf numFmtId="14" fontId="0" fillId="33" borderId="24" xfId="0" applyNumberFormat="1" applyFont="1" applyFill="1" applyBorder="1" applyAlignment="1">
      <alignment/>
    </xf>
    <xf numFmtId="0" fontId="0" fillId="35" borderId="17" xfId="0" applyFont="1" applyFill="1" applyBorder="1" applyAlignment="1">
      <alignment/>
    </xf>
    <xf numFmtId="0" fontId="0" fillId="35" borderId="18" xfId="0" applyFont="1" applyFill="1" applyBorder="1" applyAlignment="1">
      <alignment/>
    </xf>
    <xf numFmtId="0" fontId="55" fillId="33" borderId="0" xfId="0" applyFont="1" applyFill="1" applyBorder="1" applyAlignment="1">
      <alignment horizontal="left" wrapText="1"/>
    </xf>
    <xf numFmtId="14" fontId="48" fillId="35" borderId="14" xfId="0" applyNumberFormat="1" applyFont="1" applyFill="1" applyBorder="1" applyAlignment="1">
      <alignment/>
    </xf>
    <xf numFmtId="0" fontId="48" fillId="35" borderId="15" xfId="0" applyFont="1" applyFill="1" applyBorder="1" applyAlignment="1">
      <alignment/>
    </xf>
    <xf numFmtId="0" fontId="48" fillId="35" borderId="16" xfId="0" applyFont="1" applyFill="1" applyBorder="1" applyAlignment="1">
      <alignment/>
    </xf>
    <xf numFmtId="0" fontId="0" fillId="33" borderId="10" xfId="0" applyFont="1" applyFill="1" applyBorder="1" applyAlignment="1">
      <alignment/>
    </xf>
    <xf numFmtId="0" fontId="51" fillId="33" borderId="0" xfId="0" applyFont="1" applyFill="1" applyBorder="1" applyAlignment="1">
      <alignment horizontal="left" vertical="center" wrapText="1"/>
    </xf>
    <xf numFmtId="0" fontId="0" fillId="0" borderId="0" xfId="0" applyFont="1" applyFill="1" applyBorder="1" applyAlignment="1">
      <alignment horizontal="center"/>
    </xf>
    <xf numFmtId="0" fontId="0" fillId="33" borderId="25" xfId="0" applyFont="1" applyFill="1" applyBorder="1" applyAlignment="1">
      <alignment horizontal="center"/>
    </xf>
    <xf numFmtId="42" fontId="0" fillId="33" borderId="26" xfId="44" applyNumberFormat="1" applyFont="1" applyFill="1" applyBorder="1" applyAlignment="1">
      <alignment/>
    </xf>
    <xf numFmtId="0" fontId="0" fillId="33" borderId="26" xfId="0" applyFont="1" applyFill="1" applyBorder="1" applyAlignment="1">
      <alignment horizontal="center"/>
    </xf>
    <xf numFmtId="0" fontId="0" fillId="33" borderId="26" xfId="44" applyNumberFormat="1" applyFont="1" applyFill="1" applyBorder="1" applyAlignment="1">
      <alignment/>
    </xf>
    <xf numFmtId="0" fontId="0" fillId="33" borderId="26" xfId="0" applyFont="1" applyFill="1" applyBorder="1" applyAlignment="1">
      <alignment/>
    </xf>
    <xf numFmtId="9" fontId="0" fillId="33" borderId="25" xfId="0" applyNumberFormat="1" applyFont="1" applyFill="1" applyBorder="1" applyAlignment="1">
      <alignment horizontal="center"/>
    </xf>
    <xf numFmtId="14" fontId="0" fillId="33" borderId="25" xfId="0" applyNumberFormat="1" applyFont="1" applyFill="1" applyBorder="1" applyAlignment="1">
      <alignment horizontal="center"/>
    </xf>
    <xf numFmtId="14" fontId="0" fillId="33" borderId="10" xfId="0" applyNumberFormat="1" applyFont="1" applyFill="1" applyBorder="1" applyAlignment="1">
      <alignment horizontal="center"/>
    </xf>
    <xf numFmtId="0" fontId="51" fillId="33" borderId="0" xfId="0" applyFont="1" applyFill="1" applyBorder="1" applyAlignment="1">
      <alignment horizontal="left" vertical="center" wrapText="1"/>
    </xf>
    <xf numFmtId="0" fontId="0" fillId="0" borderId="0" xfId="0" applyFont="1" applyFill="1" applyBorder="1" applyAlignment="1">
      <alignment horizontal="center"/>
    </xf>
    <xf numFmtId="0" fontId="0" fillId="33" borderId="10" xfId="0" applyFont="1" applyFill="1" applyBorder="1" applyAlignment="1">
      <alignment/>
    </xf>
    <xf numFmtId="0" fontId="0" fillId="33" borderId="26" xfId="0" applyFont="1" applyFill="1" applyBorder="1" applyAlignment="1">
      <alignment/>
    </xf>
    <xf numFmtId="14" fontId="48" fillId="35" borderId="14" xfId="0" applyNumberFormat="1" applyFont="1" applyFill="1" applyBorder="1" applyAlignment="1">
      <alignment/>
    </xf>
    <xf numFmtId="0" fontId="48" fillId="35" borderId="15" xfId="0" applyFont="1" applyFill="1" applyBorder="1" applyAlignment="1">
      <alignment/>
    </xf>
    <xf numFmtId="0" fontId="48" fillId="35" borderId="16" xfId="0" applyFont="1" applyFill="1" applyBorder="1" applyAlignment="1">
      <alignment/>
    </xf>
    <xf numFmtId="0" fontId="0" fillId="35" borderId="17" xfId="0" applyFont="1" applyFill="1" applyBorder="1" applyAlignment="1">
      <alignment/>
    </xf>
    <xf numFmtId="0" fontId="0" fillId="35" borderId="18" xfId="0" applyFont="1" applyFill="1" applyBorder="1" applyAlignment="1">
      <alignment/>
    </xf>
    <xf numFmtId="0" fontId="55" fillId="33" borderId="0" xfId="0" applyFont="1" applyFill="1" applyBorder="1" applyAlignment="1">
      <alignment horizontal="left" wrapText="1"/>
    </xf>
    <xf numFmtId="0" fontId="0" fillId="33" borderId="19" xfId="0" applyFont="1" applyFill="1" applyBorder="1" applyAlignment="1">
      <alignment horizontal="center" wrapText="1"/>
    </xf>
    <xf numFmtId="0" fontId="0" fillId="0" borderId="22" xfId="0" applyBorder="1" applyAlignment="1">
      <alignment/>
    </xf>
    <xf numFmtId="0" fontId="0" fillId="0" borderId="23" xfId="0" applyBorder="1" applyAlignment="1">
      <alignment/>
    </xf>
    <xf numFmtId="0" fontId="0" fillId="33" borderId="10" xfId="0" applyFont="1" applyFill="1" applyBorder="1" applyAlignment="1">
      <alignment/>
    </xf>
    <xf numFmtId="0" fontId="55" fillId="33" borderId="0" xfId="0" applyFont="1" applyFill="1" applyBorder="1" applyAlignment="1">
      <alignment horizontal="left" wrapText="1"/>
    </xf>
    <xf numFmtId="0" fontId="0" fillId="35" borderId="17" xfId="0" applyFont="1" applyFill="1" applyBorder="1" applyAlignment="1">
      <alignment/>
    </xf>
    <xf numFmtId="0" fontId="0" fillId="35" borderId="18" xfId="0" applyFont="1" applyFill="1" applyBorder="1" applyAlignment="1">
      <alignment/>
    </xf>
    <xf numFmtId="0" fontId="0" fillId="33" borderId="26" xfId="0" applyFont="1" applyFill="1" applyBorder="1" applyAlignment="1">
      <alignment/>
    </xf>
    <xf numFmtId="14" fontId="48" fillId="35" borderId="14" xfId="0" applyNumberFormat="1" applyFont="1" applyFill="1" applyBorder="1" applyAlignment="1">
      <alignment/>
    </xf>
    <xf numFmtId="0" fontId="48" fillId="35" borderId="15" xfId="0" applyFont="1" applyFill="1" applyBorder="1" applyAlignment="1">
      <alignment/>
    </xf>
    <xf numFmtId="0" fontId="48" fillId="35" borderId="16" xfId="0" applyFont="1" applyFill="1" applyBorder="1" applyAlignment="1">
      <alignment/>
    </xf>
    <xf numFmtId="0" fontId="0" fillId="33" borderId="10" xfId="0" applyFont="1" applyFill="1" applyBorder="1" applyAlignment="1">
      <alignment/>
    </xf>
    <xf numFmtId="0" fontId="51" fillId="33" borderId="0" xfId="0" applyFont="1" applyFill="1" applyBorder="1" applyAlignment="1">
      <alignment horizontal="left" vertical="center" wrapText="1"/>
    </xf>
    <xf numFmtId="0" fontId="0" fillId="0" borderId="0" xfId="0" applyFont="1" applyFill="1" applyBorder="1" applyAlignment="1">
      <alignment horizontal="center"/>
    </xf>
    <xf numFmtId="0" fontId="51" fillId="33" borderId="0" xfId="0" applyFont="1" applyFill="1" applyBorder="1" applyAlignment="1">
      <alignment horizontal="left" vertical="center" wrapText="1"/>
    </xf>
    <xf numFmtId="0" fontId="0" fillId="0" borderId="0" xfId="0" applyFont="1" applyFill="1" applyBorder="1" applyAlignment="1">
      <alignment horizontal="center"/>
    </xf>
    <xf numFmtId="0" fontId="0" fillId="33" borderId="10" xfId="0" applyFont="1" applyFill="1" applyBorder="1" applyAlignment="1">
      <alignment/>
    </xf>
    <xf numFmtId="0" fontId="0" fillId="33" borderId="26" xfId="0" applyFont="1" applyFill="1" applyBorder="1" applyAlignment="1">
      <alignment/>
    </xf>
    <xf numFmtId="14" fontId="48" fillId="35" borderId="14" xfId="0" applyNumberFormat="1" applyFont="1" applyFill="1" applyBorder="1" applyAlignment="1">
      <alignment/>
    </xf>
    <xf numFmtId="0" fontId="48" fillId="35" borderId="15" xfId="0" applyFont="1" applyFill="1" applyBorder="1" applyAlignment="1">
      <alignment/>
    </xf>
    <xf numFmtId="0" fontId="48" fillId="35" borderId="16" xfId="0" applyFont="1" applyFill="1" applyBorder="1" applyAlignment="1">
      <alignment/>
    </xf>
    <xf numFmtId="0" fontId="0" fillId="35" borderId="17" xfId="0" applyFont="1" applyFill="1" applyBorder="1" applyAlignment="1">
      <alignment/>
    </xf>
    <xf numFmtId="0" fontId="0" fillId="35" borderId="18" xfId="0" applyFont="1" applyFill="1" applyBorder="1" applyAlignment="1">
      <alignment/>
    </xf>
    <xf numFmtId="0" fontId="55" fillId="33" borderId="0" xfId="0" applyFont="1" applyFill="1" applyBorder="1" applyAlignment="1">
      <alignment horizontal="left" wrapText="1"/>
    </xf>
    <xf numFmtId="0" fontId="0" fillId="33" borderId="0" xfId="0" applyFont="1" applyFill="1" applyBorder="1" applyAlignment="1">
      <alignment horizontal="center"/>
    </xf>
    <xf numFmtId="42" fontId="0" fillId="33" borderId="25" xfId="44" applyNumberFormat="1" applyFont="1" applyFill="1" applyBorder="1" applyAlignment="1">
      <alignment/>
    </xf>
    <xf numFmtId="0" fontId="0" fillId="33" borderId="25" xfId="44" applyNumberFormat="1" applyFont="1" applyFill="1" applyBorder="1" applyAlignment="1">
      <alignment/>
    </xf>
    <xf numFmtId="0" fontId="0" fillId="33" borderId="25" xfId="0" applyFont="1" applyFill="1" applyBorder="1" applyAlignment="1">
      <alignment/>
    </xf>
    <xf numFmtId="0" fontId="0" fillId="33" borderId="27" xfId="0" applyFont="1" applyFill="1" applyBorder="1" applyAlignment="1">
      <alignment horizontal="center"/>
    </xf>
    <xf numFmtId="0" fontId="0" fillId="0" borderId="0" xfId="0" applyFont="1" applyAlignment="1">
      <alignment/>
    </xf>
    <xf numFmtId="0" fontId="54" fillId="33" borderId="0" xfId="0" applyFont="1" applyFill="1" applyAlignment="1">
      <alignment horizontal="center" wrapText="1"/>
    </xf>
    <xf numFmtId="0" fontId="53" fillId="33" borderId="0" xfId="0" applyFont="1" applyFill="1" applyAlignment="1">
      <alignment horizontal="center" wrapText="1"/>
    </xf>
    <xf numFmtId="0" fontId="51" fillId="33" borderId="0" xfId="0" applyFont="1" applyFill="1" applyBorder="1" applyAlignment="1">
      <alignment horizontal="left" vertical="center" wrapText="1"/>
    </xf>
    <xf numFmtId="0" fontId="50" fillId="33" borderId="0" xfId="0" applyFont="1" applyFill="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xf>
    <xf numFmtId="0" fontId="0" fillId="0" borderId="0" xfId="0" applyFont="1" applyFill="1" applyBorder="1" applyAlignment="1">
      <alignment horizontal="center"/>
    </xf>
    <xf numFmtId="0" fontId="29" fillId="0" borderId="28" xfId="57" applyFont="1" applyFill="1" applyBorder="1" applyAlignment="1">
      <alignment horizontal="left"/>
      <protection/>
    </xf>
    <xf numFmtId="0" fontId="0" fillId="0" borderId="28" xfId="0" applyFont="1" applyBorder="1" applyAlignment="1">
      <alignment horizontal="left"/>
    </xf>
    <xf numFmtId="165" fontId="0" fillId="33" borderId="0" xfId="0" applyNumberFormat="1" applyFont="1" applyFill="1" applyBorder="1" applyAlignment="1">
      <alignment horizontal="center" wrapText="1"/>
    </xf>
    <xf numFmtId="0" fontId="0" fillId="0" borderId="0" xfId="0" applyFont="1" applyBorder="1" applyAlignment="1">
      <alignment/>
    </xf>
    <xf numFmtId="165" fontId="47" fillId="33" borderId="0" xfId="0" applyNumberFormat="1" applyFont="1" applyFill="1" applyBorder="1" applyAlignment="1">
      <alignment horizontal="right" wrapText="1"/>
    </xf>
    <xf numFmtId="0" fontId="0" fillId="0" borderId="0" xfId="0" applyFont="1" applyBorder="1" applyAlignment="1">
      <alignment wrapText="1"/>
    </xf>
    <xf numFmtId="0" fontId="0" fillId="0" borderId="28" xfId="0" applyFont="1" applyBorder="1" applyAlignment="1">
      <alignment/>
    </xf>
    <xf numFmtId="6" fontId="54" fillId="0" borderId="28" xfId="0" applyNumberFormat="1" applyFont="1" applyBorder="1" applyAlignment="1">
      <alignment/>
    </xf>
    <xf numFmtId="0" fontId="54" fillId="0" borderId="28" xfId="0" applyFont="1" applyBorder="1" applyAlignment="1">
      <alignment/>
    </xf>
    <xf numFmtId="0" fontId="56" fillId="35" borderId="19" xfId="0" applyFont="1" applyFill="1" applyBorder="1" applyAlignment="1">
      <alignment horizontal="center" wrapText="1"/>
    </xf>
    <xf numFmtId="0" fontId="0" fillId="0" borderId="22" xfId="0" applyFont="1" applyBorder="1" applyAlignment="1">
      <alignment horizontal="center" wrapText="1"/>
    </xf>
    <xf numFmtId="0" fontId="0" fillId="0" borderId="23" xfId="0" applyFont="1" applyBorder="1" applyAlignment="1">
      <alignment horizontal="center" wrapText="1"/>
    </xf>
    <xf numFmtId="0" fontId="0" fillId="33" borderId="19" xfId="0" applyFont="1" applyFill="1" applyBorder="1" applyAlignment="1">
      <alignment horizontal="center" wrapText="1"/>
    </xf>
    <xf numFmtId="0" fontId="0" fillId="0" borderId="22" xfId="0" applyBorder="1" applyAlignment="1">
      <alignment/>
    </xf>
    <xf numFmtId="0" fontId="0" fillId="0" borderId="23" xfId="0" applyBorder="1" applyAlignment="1">
      <alignment/>
    </xf>
    <xf numFmtId="0" fontId="0" fillId="33" borderId="29" xfId="0" applyFont="1" applyFill="1" applyBorder="1" applyAlignment="1">
      <alignment horizontal="center" wrapText="1"/>
    </xf>
    <xf numFmtId="0" fontId="0" fillId="0" borderId="30" xfId="0" applyBorder="1" applyAlignment="1">
      <alignment/>
    </xf>
    <xf numFmtId="0" fontId="0" fillId="0" borderId="31" xfId="0" applyBorder="1" applyAlignment="1">
      <alignment/>
    </xf>
    <xf numFmtId="0" fontId="0" fillId="33" borderId="10" xfId="0" applyFont="1" applyFill="1" applyBorder="1" applyAlignment="1">
      <alignment horizontal="center" wrapText="1"/>
    </xf>
    <xf numFmtId="0" fontId="0" fillId="33" borderId="10" xfId="0" applyFont="1" applyFill="1" applyBorder="1" applyAlignment="1">
      <alignment/>
    </xf>
    <xf numFmtId="0" fontId="0" fillId="33" borderId="26" xfId="0" applyFont="1" applyFill="1" applyBorder="1" applyAlignment="1">
      <alignment horizontal="center" wrapText="1"/>
    </xf>
    <xf numFmtId="0" fontId="0" fillId="33" borderId="26" xfId="0" applyFont="1" applyFill="1" applyBorder="1" applyAlignment="1">
      <alignment/>
    </xf>
    <xf numFmtId="0" fontId="47" fillId="33" borderId="32" xfId="0" applyFont="1" applyFill="1" applyBorder="1" applyAlignment="1">
      <alignment horizontal="center" vertical="top" wrapText="1"/>
    </xf>
    <xf numFmtId="0" fontId="0" fillId="0" borderId="15" xfId="0" applyFont="1" applyBorder="1" applyAlignment="1">
      <alignment horizontal="center"/>
    </xf>
    <xf numFmtId="0" fontId="0" fillId="0" borderId="33" xfId="0" applyFont="1" applyBorder="1" applyAlignment="1">
      <alignment horizontal="center"/>
    </xf>
    <xf numFmtId="14" fontId="48" fillId="35" borderId="32" xfId="0" applyNumberFormat="1" applyFont="1" applyFill="1" applyBorder="1" applyAlignment="1">
      <alignment/>
    </xf>
    <xf numFmtId="0" fontId="48" fillId="35" borderId="33" xfId="0" applyFont="1" applyFill="1" applyBorder="1" applyAlignment="1">
      <alignment/>
    </xf>
    <xf numFmtId="0" fontId="48" fillId="35" borderId="15" xfId="0" applyFont="1" applyFill="1" applyBorder="1" applyAlignment="1">
      <alignment/>
    </xf>
    <xf numFmtId="0" fontId="48" fillId="35" borderId="16" xfId="0" applyFont="1" applyFill="1" applyBorder="1" applyAlignment="1">
      <alignment/>
    </xf>
    <xf numFmtId="0" fontId="47" fillId="33" borderId="14" xfId="0" applyFont="1" applyFill="1" applyBorder="1" applyAlignment="1">
      <alignment horizontal="center" vertical="top" wrapText="1"/>
    </xf>
    <xf numFmtId="14" fontId="48" fillId="35" borderId="14" xfId="0" applyNumberFormat="1" applyFont="1" applyFill="1" applyBorder="1" applyAlignment="1">
      <alignment/>
    </xf>
    <xf numFmtId="0" fontId="29" fillId="0" borderId="0" xfId="57" applyFont="1" applyFill="1" applyBorder="1" applyAlignment="1">
      <alignment/>
      <protection/>
    </xf>
    <xf numFmtId="0" fontId="0" fillId="0" borderId="19" xfId="0" applyFont="1" applyFill="1" applyBorder="1" applyAlignment="1">
      <alignment horizontal="center" wrapText="1"/>
    </xf>
    <xf numFmtId="0" fontId="0" fillId="0" borderId="22" xfId="0" applyBorder="1" applyAlignment="1">
      <alignment horizontal="center" wrapText="1"/>
    </xf>
    <xf numFmtId="0" fontId="0" fillId="0" borderId="23" xfId="0" applyBorder="1" applyAlignment="1">
      <alignment horizontal="center" wrapText="1"/>
    </xf>
    <xf numFmtId="0" fontId="47" fillId="0" borderId="14" xfId="0" applyFont="1" applyFill="1" applyBorder="1" applyAlignment="1">
      <alignment horizontal="center"/>
    </xf>
    <xf numFmtId="0" fontId="47" fillId="0" borderId="15" xfId="0" applyFont="1" applyBorder="1" applyAlignment="1">
      <alignment horizontal="center"/>
    </xf>
    <xf numFmtId="0" fontId="47" fillId="33" borderId="34" xfId="0" applyFont="1" applyFill="1" applyBorder="1" applyAlignment="1">
      <alignment horizontal="center" vertical="top" wrapText="1"/>
    </xf>
    <xf numFmtId="0" fontId="0" fillId="0" borderId="17" xfId="0" applyFont="1" applyBorder="1" applyAlignment="1">
      <alignment horizontal="center"/>
    </xf>
    <xf numFmtId="0" fontId="47" fillId="35" borderId="34" xfId="0" applyFont="1" applyFill="1" applyBorder="1" applyAlignment="1">
      <alignment horizontal="center" vertical="top" wrapText="1"/>
    </xf>
    <xf numFmtId="0" fontId="0" fillId="35" borderId="17" xfId="0" applyFont="1" applyFill="1" applyBorder="1" applyAlignment="1">
      <alignment/>
    </xf>
    <xf numFmtId="0" fontId="0" fillId="35" borderId="18" xfId="0" applyFont="1" applyFill="1" applyBorder="1" applyAlignment="1">
      <alignment/>
    </xf>
    <xf numFmtId="0" fontId="0" fillId="0" borderId="22" xfId="0" applyFont="1" applyFill="1" applyBorder="1" applyAlignment="1">
      <alignment/>
    </xf>
    <xf numFmtId="0" fontId="0" fillId="0" borderId="23" xfId="0" applyFont="1" applyFill="1" applyBorder="1" applyAlignment="1">
      <alignment/>
    </xf>
    <xf numFmtId="0" fontId="54" fillId="0" borderId="28" xfId="0" applyFont="1" applyFill="1" applyBorder="1" applyAlignment="1">
      <alignment horizontal="left"/>
    </xf>
    <xf numFmtId="0" fontId="0" fillId="0" borderId="28" xfId="0" applyBorder="1" applyAlignment="1">
      <alignment horizontal="left"/>
    </xf>
    <xf numFmtId="0" fontId="55" fillId="33" borderId="0" xfId="0" applyFont="1" applyFill="1" applyBorder="1" applyAlignment="1">
      <alignment horizontal="left" wrapText="1"/>
    </xf>
    <xf numFmtId="0" fontId="0" fillId="33" borderId="32" xfId="0" applyFont="1" applyFill="1" applyBorder="1" applyAlignment="1">
      <alignment horizontal="center" wrapText="1"/>
    </xf>
    <xf numFmtId="0" fontId="0" fillId="0" borderId="33" xfId="0" applyBorder="1" applyAlignment="1">
      <alignment/>
    </xf>
    <xf numFmtId="0" fontId="0" fillId="0" borderId="35" xfId="0" applyBorder="1" applyAlignment="1">
      <alignment/>
    </xf>
    <xf numFmtId="0" fontId="0" fillId="33" borderId="27" xfId="0" applyFont="1" applyFill="1" applyBorder="1" applyAlignment="1">
      <alignment horizontal="center" wrapText="1"/>
    </xf>
    <xf numFmtId="0" fontId="0" fillId="0" borderId="36" xfId="0" applyBorder="1" applyAlignment="1">
      <alignment/>
    </xf>
    <xf numFmtId="0" fontId="0" fillId="0" borderId="37" xfId="0" applyBorder="1" applyAlignment="1">
      <alignment/>
    </xf>
    <xf numFmtId="42" fontId="0" fillId="33" borderId="21" xfId="44" applyNumberFormat="1" applyFont="1" applyFill="1" applyBorder="1" applyAlignment="1">
      <alignment/>
    </xf>
    <xf numFmtId="6" fontId="49" fillId="0" borderId="0" xfId="0" applyNumberFormat="1" applyFont="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_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0</xdr:row>
      <xdr:rowOff>85725</xdr:rowOff>
    </xdr:from>
    <xdr:to>
      <xdr:col>7</xdr:col>
      <xdr:colOff>428625</xdr:colOff>
      <xdr:row>0</xdr:row>
      <xdr:rowOff>1371600</xdr:rowOff>
    </xdr:to>
    <xdr:pic>
      <xdr:nvPicPr>
        <xdr:cNvPr id="1" name="Picture 2" descr="TDHCA logo_blue.jpg"/>
        <xdr:cNvPicPr preferRelativeResize="1">
          <a:picLocks noChangeAspect="1"/>
        </xdr:cNvPicPr>
      </xdr:nvPicPr>
      <xdr:blipFill>
        <a:blip r:embed="rId1"/>
        <a:stretch>
          <a:fillRect/>
        </a:stretch>
      </xdr:blipFill>
      <xdr:spPr>
        <a:xfrm>
          <a:off x="6772275" y="85725"/>
          <a:ext cx="1400175" cy="12858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66675</xdr:colOff>
      <xdr:row>0</xdr:row>
      <xdr:rowOff>66675</xdr:rowOff>
    </xdr:from>
    <xdr:to>
      <xdr:col>7</xdr:col>
      <xdr:colOff>457200</xdr:colOff>
      <xdr:row>0</xdr:row>
      <xdr:rowOff>1428750</xdr:rowOff>
    </xdr:to>
    <xdr:pic>
      <xdr:nvPicPr>
        <xdr:cNvPr id="1" name="Picture 2" descr="TDHCA logo_blue.jpg"/>
        <xdr:cNvPicPr preferRelativeResize="1">
          <a:picLocks noChangeAspect="1"/>
        </xdr:cNvPicPr>
      </xdr:nvPicPr>
      <xdr:blipFill>
        <a:blip r:embed="rId1"/>
        <a:stretch>
          <a:fillRect/>
        </a:stretch>
      </xdr:blipFill>
      <xdr:spPr>
        <a:xfrm>
          <a:off x="6838950" y="66675"/>
          <a:ext cx="1362075" cy="1362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0</xdr:row>
      <xdr:rowOff>85725</xdr:rowOff>
    </xdr:from>
    <xdr:to>
      <xdr:col>7</xdr:col>
      <xdr:colOff>428625</xdr:colOff>
      <xdr:row>0</xdr:row>
      <xdr:rowOff>1371600</xdr:rowOff>
    </xdr:to>
    <xdr:pic>
      <xdr:nvPicPr>
        <xdr:cNvPr id="1" name="Picture 2" descr="TDHCA logo_blue.jpg"/>
        <xdr:cNvPicPr preferRelativeResize="1">
          <a:picLocks noChangeAspect="1"/>
        </xdr:cNvPicPr>
      </xdr:nvPicPr>
      <xdr:blipFill>
        <a:blip r:embed="rId1"/>
        <a:stretch>
          <a:fillRect/>
        </a:stretch>
      </xdr:blipFill>
      <xdr:spPr>
        <a:xfrm>
          <a:off x="6772275" y="85725"/>
          <a:ext cx="1400175" cy="1285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0</xdr:row>
      <xdr:rowOff>104775</xdr:rowOff>
    </xdr:from>
    <xdr:to>
      <xdr:col>7</xdr:col>
      <xdr:colOff>371475</xdr:colOff>
      <xdr:row>0</xdr:row>
      <xdr:rowOff>1400175</xdr:rowOff>
    </xdr:to>
    <xdr:pic>
      <xdr:nvPicPr>
        <xdr:cNvPr id="1" name="Picture 2" descr="TDHCA logo_blue.jpg"/>
        <xdr:cNvPicPr preferRelativeResize="1">
          <a:picLocks noChangeAspect="1"/>
        </xdr:cNvPicPr>
      </xdr:nvPicPr>
      <xdr:blipFill>
        <a:blip r:embed="rId1"/>
        <a:stretch>
          <a:fillRect/>
        </a:stretch>
      </xdr:blipFill>
      <xdr:spPr>
        <a:xfrm>
          <a:off x="6772275" y="104775"/>
          <a:ext cx="1343025" cy="12954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0</xdr:row>
      <xdr:rowOff>104775</xdr:rowOff>
    </xdr:from>
    <xdr:to>
      <xdr:col>7</xdr:col>
      <xdr:colOff>371475</xdr:colOff>
      <xdr:row>0</xdr:row>
      <xdr:rowOff>1400175</xdr:rowOff>
    </xdr:to>
    <xdr:pic>
      <xdr:nvPicPr>
        <xdr:cNvPr id="1" name="Picture 2" descr="TDHCA logo_blue.jpg"/>
        <xdr:cNvPicPr preferRelativeResize="1">
          <a:picLocks noChangeAspect="1"/>
        </xdr:cNvPicPr>
      </xdr:nvPicPr>
      <xdr:blipFill>
        <a:blip r:embed="rId1"/>
        <a:stretch>
          <a:fillRect/>
        </a:stretch>
      </xdr:blipFill>
      <xdr:spPr>
        <a:xfrm>
          <a:off x="6772275" y="104775"/>
          <a:ext cx="1343025" cy="12954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0</xdr:row>
      <xdr:rowOff>104775</xdr:rowOff>
    </xdr:from>
    <xdr:to>
      <xdr:col>7</xdr:col>
      <xdr:colOff>495300</xdr:colOff>
      <xdr:row>0</xdr:row>
      <xdr:rowOff>1362075</xdr:rowOff>
    </xdr:to>
    <xdr:pic>
      <xdr:nvPicPr>
        <xdr:cNvPr id="1" name="Picture 2" descr="TDHCA logo_blue.jpg"/>
        <xdr:cNvPicPr preferRelativeResize="1">
          <a:picLocks noChangeAspect="1"/>
        </xdr:cNvPicPr>
      </xdr:nvPicPr>
      <xdr:blipFill>
        <a:blip r:embed="rId1"/>
        <a:stretch>
          <a:fillRect/>
        </a:stretch>
      </xdr:blipFill>
      <xdr:spPr>
        <a:xfrm>
          <a:off x="6772275" y="104775"/>
          <a:ext cx="1466850" cy="12573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0</xdr:row>
      <xdr:rowOff>104775</xdr:rowOff>
    </xdr:from>
    <xdr:to>
      <xdr:col>7</xdr:col>
      <xdr:colOff>400050</xdr:colOff>
      <xdr:row>0</xdr:row>
      <xdr:rowOff>1447800</xdr:rowOff>
    </xdr:to>
    <xdr:pic>
      <xdr:nvPicPr>
        <xdr:cNvPr id="1" name="Picture 2" descr="TDHCA logo_blue.jpg"/>
        <xdr:cNvPicPr preferRelativeResize="1">
          <a:picLocks noChangeAspect="1"/>
        </xdr:cNvPicPr>
      </xdr:nvPicPr>
      <xdr:blipFill>
        <a:blip r:embed="rId1"/>
        <a:stretch>
          <a:fillRect/>
        </a:stretch>
      </xdr:blipFill>
      <xdr:spPr>
        <a:xfrm>
          <a:off x="6772275" y="104775"/>
          <a:ext cx="1371600" cy="13430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19050</xdr:colOff>
      <xdr:row>0</xdr:row>
      <xdr:rowOff>85725</xdr:rowOff>
    </xdr:from>
    <xdr:to>
      <xdr:col>7</xdr:col>
      <xdr:colOff>495300</xdr:colOff>
      <xdr:row>0</xdr:row>
      <xdr:rowOff>1400175</xdr:rowOff>
    </xdr:to>
    <xdr:pic>
      <xdr:nvPicPr>
        <xdr:cNvPr id="1" name="Picture 2" descr="TDHCA logo_blue.jpg"/>
        <xdr:cNvPicPr preferRelativeResize="1">
          <a:picLocks noChangeAspect="1"/>
        </xdr:cNvPicPr>
      </xdr:nvPicPr>
      <xdr:blipFill>
        <a:blip r:embed="rId1"/>
        <a:stretch>
          <a:fillRect/>
        </a:stretch>
      </xdr:blipFill>
      <xdr:spPr>
        <a:xfrm>
          <a:off x="6791325" y="85725"/>
          <a:ext cx="1447800" cy="13144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19050</xdr:colOff>
      <xdr:row>0</xdr:row>
      <xdr:rowOff>85725</xdr:rowOff>
    </xdr:from>
    <xdr:to>
      <xdr:col>7</xdr:col>
      <xdr:colOff>495300</xdr:colOff>
      <xdr:row>0</xdr:row>
      <xdr:rowOff>1400175</xdr:rowOff>
    </xdr:to>
    <xdr:pic>
      <xdr:nvPicPr>
        <xdr:cNvPr id="1" name="Picture 2" descr="TDHCA logo_blue.jpg"/>
        <xdr:cNvPicPr preferRelativeResize="1">
          <a:picLocks noChangeAspect="1"/>
        </xdr:cNvPicPr>
      </xdr:nvPicPr>
      <xdr:blipFill>
        <a:blip r:embed="rId1"/>
        <a:stretch>
          <a:fillRect/>
        </a:stretch>
      </xdr:blipFill>
      <xdr:spPr>
        <a:xfrm>
          <a:off x="6791325" y="85725"/>
          <a:ext cx="1447800" cy="13144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66675</xdr:colOff>
      <xdr:row>0</xdr:row>
      <xdr:rowOff>66675</xdr:rowOff>
    </xdr:from>
    <xdr:to>
      <xdr:col>7</xdr:col>
      <xdr:colOff>552450</xdr:colOff>
      <xdr:row>0</xdr:row>
      <xdr:rowOff>1428750</xdr:rowOff>
    </xdr:to>
    <xdr:pic>
      <xdr:nvPicPr>
        <xdr:cNvPr id="1" name="Picture 2" descr="TDHCA logo_blue.jpg"/>
        <xdr:cNvPicPr preferRelativeResize="1">
          <a:picLocks noChangeAspect="1"/>
        </xdr:cNvPicPr>
      </xdr:nvPicPr>
      <xdr:blipFill>
        <a:blip r:embed="rId1"/>
        <a:stretch>
          <a:fillRect/>
        </a:stretch>
      </xdr:blipFill>
      <xdr:spPr>
        <a:xfrm>
          <a:off x="6838950" y="66675"/>
          <a:ext cx="1457325" cy="1352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A1:R48"/>
  <sheetViews>
    <sheetView tabSelected="1" zoomScalePageLayoutView="0" workbookViewId="0" topLeftCell="C12">
      <selection activeCell="R30" sqref="R30:R33"/>
    </sheetView>
  </sheetViews>
  <sheetFormatPr defaultColWidth="9.140625" defaultRowHeight="15"/>
  <cols>
    <col min="1" max="1" width="9.8515625" style="1" customWidth="1"/>
    <col min="2" max="2" width="43.7109375" style="1" customWidth="1"/>
    <col min="3" max="3" width="17.421875" style="1" customWidth="1"/>
    <col min="4" max="4" width="15.57421875" style="1" customWidth="1"/>
    <col min="5" max="5" width="6.7109375" style="1" customWidth="1"/>
    <col min="6" max="6" width="8.28125" style="1" customWidth="1"/>
    <col min="7" max="7" width="14.57421875" style="1" customWidth="1"/>
    <col min="8" max="8" width="18.57421875" style="1" customWidth="1"/>
    <col min="9" max="9" width="7.00390625" style="1" customWidth="1"/>
    <col min="10" max="10" width="10.7109375" style="1" customWidth="1"/>
    <col min="11" max="11" width="9.140625" style="1" customWidth="1"/>
    <col min="12" max="12" width="11.28125" style="1" customWidth="1"/>
    <col min="13" max="14" width="11.7109375" style="1" customWidth="1"/>
    <col min="15" max="15" width="9.140625" style="1" customWidth="1"/>
    <col min="16" max="16" width="11.8515625" style="1" customWidth="1"/>
    <col min="17" max="17" width="20.140625" style="1" customWidth="1"/>
    <col min="18" max="18" width="11.421875" style="1" bestFit="1" customWidth="1"/>
    <col min="19" max="16384" width="9.140625" style="1" customWidth="1"/>
  </cols>
  <sheetData>
    <row r="1" spans="1:17" ht="116.25" customHeight="1">
      <c r="A1" s="192"/>
      <c r="B1" s="192"/>
      <c r="C1" s="192"/>
      <c r="D1" s="192"/>
      <c r="E1" s="192"/>
      <c r="F1" s="192"/>
      <c r="G1" s="192"/>
      <c r="H1" s="192"/>
      <c r="I1" s="192"/>
      <c r="J1" s="192"/>
      <c r="K1" s="192"/>
      <c r="L1" s="192"/>
      <c r="M1" s="192"/>
      <c r="N1" s="192"/>
      <c r="O1" s="192"/>
      <c r="P1" s="192"/>
      <c r="Q1" s="192"/>
    </row>
    <row r="2" spans="1:17" ht="18" customHeight="1">
      <c r="A2" s="193" t="s">
        <v>129</v>
      </c>
      <c r="B2" s="193"/>
      <c r="C2" s="193"/>
      <c r="D2" s="193"/>
      <c r="E2" s="193"/>
      <c r="F2" s="193"/>
      <c r="G2" s="193"/>
      <c r="H2" s="193"/>
      <c r="I2" s="193"/>
      <c r="J2" s="193"/>
      <c r="K2" s="193"/>
      <c r="L2" s="193"/>
      <c r="M2" s="192"/>
      <c r="N2" s="192"/>
      <c r="O2" s="192"/>
      <c r="P2" s="192"/>
      <c r="Q2" s="192"/>
    </row>
    <row r="3" spans="1:17" ht="12.75" customHeight="1">
      <c r="A3" s="194" t="s">
        <v>109</v>
      </c>
      <c r="B3" s="194"/>
      <c r="C3" s="194"/>
      <c r="D3" s="194"/>
      <c r="E3" s="194"/>
      <c r="F3" s="194"/>
      <c r="G3" s="194"/>
      <c r="H3" s="194"/>
      <c r="I3" s="194"/>
      <c r="J3" s="194"/>
      <c r="K3" s="194"/>
      <c r="L3" s="194"/>
      <c r="M3" s="192"/>
      <c r="N3" s="192"/>
      <c r="O3" s="192"/>
      <c r="P3" s="192"/>
      <c r="Q3" s="192"/>
    </row>
    <row r="4" spans="1:17" ht="60" customHeight="1">
      <c r="A4" s="195" t="s">
        <v>131</v>
      </c>
      <c r="B4" s="195"/>
      <c r="C4" s="195"/>
      <c r="D4" s="195"/>
      <c r="E4" s="195"/>
      <c r="F4" s="195"/>
      <c r="G4" s="195"/>
      <c r="H4" s="195"/>
      <c r="I4" s="195"/>
      <c r="J4" s="195"/>
      <c r="K4" s="195"/>
      <c r="L4" s="195"/>
      <c r="M4" s="192"/>
      <c r="N4" s="192"/>
      <c r="O4" s="192"/>
      <c r="P4" s="192"/>
      <c r="Q4" s="192"/>
    </row>
    <row r="5" spans="1:17" ht="14.25" customHeight="1">
      <c r="A5" s="196" t="s">
        <v>25</v>
      </c>
      <c r="B5" s="197"/>
      <c r="C5" s="197"/>
      <c r="D5" s="197"/>
      <c r="E5" s="198"/>
      <c r="F5" s="198"/>
      <c r="G5" s="198"/>
      <c r="H5" s="198"/>
      <c r="I5" s="198"/>
      <c r="J5" s="198"/>
      <c r="K5" s="198"/>
      <c r="L5" s="198"/>
      <c r="M5" s="198"/>
      <c r="N5" s="198"/>
      <c r="O5" s="198"/>
      <c r="P5" s="198"/>
      <c r="Q5" s="198"/>
    </row>
    <row r="6" spans="1:17" ht="14.25" customHeight="1">
      <c r="A6" s="3"/>
      <c r="B6" s="4"/>
      <c r="C6" s="4"/>
      <c r="D6" s="4"/>
      <c r="E6" s="177"/>
      <c r="F6" s="177"/>
      <c r="G6" s="177"/>
      <c r="H6" s="177"/>
      <c r="I6" s="177"/>
      <c r="J6" s="177"/>
      <c r="K6" s="177"/>
      <c r="L6" s="177"/>
      <c r="M6" s="199"/>
      <c r="N6" s="199"/>
      <c r="O6" s="199"/>
      <c r="P6" s="199"/>
      <c r="Q6" s="6"/>
    </row>
    <row r="7" spans="1:17" ht="15.75">
      <c r="A7" s="200" t="s">
        <v>22</v>
      </c>
      <c r="B7" s="200"/>
      <c r="C7" s="201"/>
      <c r="D7" s="7"/>
      <c r="E7" s="7"/>
      <c r="F7" s="7"/>
      <c r="G7" s="8"/>
      <c r="H7" s="202"/>
      <c r="I7" s="203"/>
      <c r="J7" s="203"/>
      <c r="K7" s="204"/>
      <c r="L7" s="205"/>
      <c r="M7" s="206" t="s">
        <v>0</v>
      </c>
      <c r="N7" s="206"/>
      <c r="O7" s="206"/>
      <c r="P7" s="207">
        <v>29465974.4</v>
      </c>
      <c r="Q7" s="208"/>
    </row>
    <row r="8" spans="1:17" ht="39" customHeight="1">
      <c r="A8" s="10" t="s">
        <v>39</v>
      </c>
      <c r="B8" s="10" t="s">
        <v>2</v>
      </c>
      <c r="C8" s="10" t="s">
        <v>3</v>
      </c>
      <c r="D8" s="10" t="s">
        <v>4</v>
      </c>
      <c r="E8" s="10" t="s">
        <v>5</v>
      </c>
      <c r="F8" s="10" t="s">
        <v>6</v>
      </c>
      <c r="G8" s="10" t="s">
        <v>7</v>
      </c>
      <c r="H8" s="10" t="s">
        <v>8</v>
      </c>
      <c r="I8" s="10" t="s">
        <v>9</v>
      </c>
      <c r="J8" s="10" t="s">
        <v>10</v>
      </c>
      <c r="K8" s="10" t="s">
        <v>11</v>
      </c>
      <c r="L8" s="10" t="s">
        <v>24</v>
      </c>
      <c r="M8" s="209" t="s">
        <v>12</v>
      </c>
      <c r="N8" s="210"/>
      <c r="O8" s="210"/>
      <c r="P8" s="210"/>
      <c r="Q8" s="211"/>
    </row>
    <row r="9" spans="1:17" ht="15">
      <c r="A9" s="87">
        <v>20002</v>
      </c>
      <c r="B9" s="87" t="s">
        <v>99</v>
      </c>
      <c r="C9" s="87" t="s">
        <v>60</v>
      </c>
      <c r="D9" s="87" t="s">
        <v>61</v>
      </c>
      <c r="E9" s="87">
        <v>7</v>
      </c>
      <c r="F9" s="87" t="s">
        <v>43</v>
      </c>
      <c r="G9" s="12">
        <v>2000000</v>
      </c>
      <c r="H9" s="11" t="s">
        <v>52</v>
      </c>
      <c r="I9" s="13">
        <v>110</v>
      </c>
      <c r="J9" s="179">
        <v>14</v>
      </c>
      <c r="K9" s="96">
        <v>0.09</v>
      </c>
      <c r="L9" s="88">
        <v>43922</v>
      </c>
      <c r="M9" s="212" t="s">
        <v>115</v>
      </c>
      <c r="N9" s="213"/>
      <c r="O9" s="213"/>
      <c r="P9" s="213"/>
      <c r="Q9" s="214"/>
    </row>
    <row r="10" spans="1:17" ht="15">
      <c r="A10" s="87">
        <v>20040</v>
      </c>
      <c r="B10" s="87" t="s">
        <v>62</v>
      </c>
      <c r="C10" s="87" t="s">
        <v>60</v>
      </c>
      <c r="D10" s="87" t="s">
        <v>61</v>
      </c>
      <c r="E10" s="87">
        <v>7</v>
      </c>
      <c r="F10" s="87" t="s">
        <v>43</v>
      </c>
      <c r="G10" s="118">
        <v>0</v>
      </c>
      <c r="H10" s="87" t="s">
        <v>52</v>
      </c>
      <c r="I10" s="116">
        <v>135</v>
      </c>
      <c r="J10" s="117">
        <v>25</v>
      </c>
      <c r="K10" s="96">
        <v>0.09</v>
      </c>
      <c r="L10" s="88">
        <v>43922</v>
      </c>
      <c r="M10" s="215" t="s">
        <v>118</v>
      </c>
      <c r="N10" s="216"/>
      <c r="O10" s="216"/>
      <c r="P10" s="216"/>
      <c r="Q10" s="217"/>
    </row>
    <row r="11" spans="1:17" ht="15">
      <c r="A11" s="87">
        <v>20500</v>
      </c>
      <c r="B11" s="87" t="s">
        <v>126</v>
      </c>
      <c r="C11" s="87" t="s">
        <v>127</v>
      </c>
      <c r="D11" s="87" t="s">
        <v>128</v>
      </c>
      <c r="E11" s="87">
        <v>3</v>
      </c>
      <c r="F11" s="87" t="s">
        <v>43</v>
      </c>
      <c r="G11" s="253">
        <v>0</v>
      </c>
      <c r="H11" s="87" t="s">
        <v>52</v>
      </c>
      <c r="I11" s="116">
        <v>32</v>
      </c>
      <c r="J11" s="117">
        <v>32</v>
      </c>
      <c r="K11" s="96" t="s">
        <v>53</v>
      </c>
      <c r="L11" s="88">
        <v>43921</v>
      </c>
      <c r="M11" s="215" t="s">
        <v>118</v>
      </c>
      <c r="N11" s="216"/>
      <c r="O11" s="216"/>
      <c r="P11" s="216"/>
      <c r="Q11" s="217"/>
    </row>
    <row r="12" spans="1:17" ht="15">
      <c r="A12" s="11">
        <v>20501</v>
      </c>
      <c r="B12" s="11" t="s">
        <v>46</v>
      </c>
      <c r="C12" s="11" t="s">
        <v>48</v>
      </c>
      <c r="D12" s="11" t="s">
        <v>49</v>
      </c>
      <c r="E12" s="11">
        <v>11</v>
      </c>
      <c r="F12" s="11" t="s">
        <v>50</v>
      </c>
      <c r="G12" s="12">
        <v>2000000</v>
      </c>
      <c r="H12" s="11" t="s">
        <v>52</v>
      </c>
      <c r="I12" s="13">
        <v>40</v>
      </c>
      <c r="J12" s="179">
        <v>14</v>
      </c>
      <c r="K12" s="95" t="s">
        <v>53</v>
      </c>
      <c r="L12" s="16">
        <v>43979</v>
      </c>
      <c r="M12" s="218" t="s">
        <v>119</v>
      </c>
      <c r="N12" s="219"/>
      <c r="O12" s="219"/>
      <c r="P12" s="219"/>
      <c r="Q12" s="219"/>
    </row>
    <row r="13" spans="1:17" ht="15.75" customHeight="1">
      <c r="A13" s="11">
        <v>20406</v>
      </c>
      <c r="B13" s="11" t="s">
        <v>84</v>
      </c>
      <c r="C13" s="11" t="s">
        <v>85</v>
      </c>
      <c r="D13" s="11" t="s">
        <v>56</v>
      </c>
      <c r="E13" s="11">
        <v>3</v>
      </c>
      <c r="F13" s="11" t="s">
        <v>43</v>
      </c>
      <c r="G13" s="12">
        <v>3000000</v>
      </c>
      <c r="H13" s="11" t="s">
        <v>44</v>
      </c>
      <c r="I13" s="13">
        <v>94</v>
      </c>
      <c r="J13" s="179">
        <v>19</v>
      </c>
      <c r="K13" s="95">
        <v>0.04</v>
      </c>
      <c r="L13" s="16">
        <v>43986</v>
      </c>
      <c r="M13" s="212" t="s">
        <v>120</v>
      </c>
      <c r="N13" s="213"/>
      <c r="O13" s="213"/>
      <c r="P13" s="213"/>
      <c r="Q13" s="214"/>
    </row>
    <row r="14" spans="1:17" ht="15">
      <c r="A14" s="11">
        <v>20503</v>
      </c>
      <c r="B14" s="11" t="s">
        <v>91</v>
      </c>
      <c r="C14" s="11" t="s">
        <v>90</v>
      </c>
      <c r="D14" s="11" t="s">
        <v>92</v>
      </c>
      <c r="E14" s="11">
        <v>8</v>
      </c>
      <c r="F14" s="11" t="s">
        <v>43</v>
      </c>
      <c r="G14" s="12">
        <v>3000000</v>
      </c>
      <c r="H14" s="11"/>
      <c r="I14" s="13">
        <v>30</v>
      </c>
      <c r="J14" s="179">
        <v>30</v>
      </c>
      <c r="K14" s="95" t="s">
        <v>53</v>
      </c>
      <c r="L14" s="16">
        <v>44018</v>
      </c>
      <c r="M14" s="212" t="s">
        <v>121</v>
      </c>
      <c r="N14" s="213"/>
      <c r="O14" s="213"/>
      <c r="P14" s="213"/>
      <c r="Q14" s="214"/>
    </row>
    <row r="15" spans="1:17" ht="15" customHeight="1">
      <c r="A15" s="11">
        <v>20504</v>
      </c>
      <c r="B15" s="11" t="s">
        <v>100</v>
      </c>
      <c r="C15" s="11" t="s">
        <v>60</v>
      </c>
      <c r="D15" s="11" t="s">
        <v>61</v>
      </c>
      <c r="E15" s="11">
        <v>7</v>
      </c>
      <c r="F15" s="11" t="s">
        <v>43</v>
      </c>
      <c r="G15" s="12">
        <v>3000000</v>
      </c>
      <c r="H15" s="11" t="s">
        <v>52</v>
      </c>
      <c r="I15" s="13">
        <v>61</v>
      </c>
      <c r="J15" s="179">
        <v>21</v>
      </c>
      <c r="K15" s="95" t="s">
        <v>53</v>
      </c>
      <c r="L15" s="16">
        <v>44036</v>
      </c>
      <c r="M15" s="218" t="s">
        <v>119</v>
      </c>
      <c r="N15" s="219"/>
      <c r="O15" s="219"/>
      <c r="P15" s="219"/>
      <c r="Q15" s="219"/>
    </row>
    <row r="16" spans="1:17" ht="15">
      <c r="A16" s="11">
        <v>20505</v>
      </c>
      <c r="B16" s="11" t="s">
        <v>104</v>
      </c>
      <c r="C16" s="11" t="s">
        <v>60</v>
      </c>
      <c r="D16" s="11" t="s">
        <v>61</v>
      </c>
      <c r="E16" s="11">
        <v>7</v>
      </c>
      <c r="F16" s="11" t="s">
        <v>43</v>
      </c>
      <c r="G16" s="12">
        <v>1000000</v>
      </c>
      <c r="H16" s="11" t="s">
        <v>52</v>
      </c>
      <c r="I16" s="13">
        <v>40</v>
      </c>
      <c r="J16" s="179">
        <v>7</v>
      </c>
      <c r="K16" s="95" t="s">
        <v>53</v>
      </c>
      <c r="L16" s="16">
        <v>44043</v>
      </c>
      <c r="M16" s="212" t="s">
        <v>122</v>
      </c>
      <c r="N16" s="213"/>
      <c r="O16" s="213"/>
      <c r="P16" s="213"/>
      <c r="Q16" s="214"/>
    </row>
    <row r="17" spans="1:17" ht="15">
      <c r="A17" s="11">
        <v>20462</v>
      </c>
      <c r="B17" s="11" t="s">
        <v>105</v>
      </c>
      <c r="C17" s="11" t="s">
        <v>106</v>
      </c>
      <c r="D17" s="11" t="s">
        <v>49</v>
      </c>
      <c r="E17" s="11">
        <v>11</v>
      </c>
      <c r="F17" s="11" t="s">
        <v>43</v>
      </c>
      <c r="G17" s="12">
        <v>3000000</v>
      </c>
      <c r="H17" s="11" t="s">
        <v>13</v>
      </c>
      <c r="I17" s="13">
        <v>166</v>
      </c>
      <c r="J17" s="179">
        <v>9</v>
      </c>
      <c r="K17" s="95">
        <v>0.04</v>
      </c>
      <c r="L17" s="16">
        <v>44049</v>
      </c>
      <c r="M17" s="232" t="s">
        <v>123</v>
      </c>
      <c r="N17" s="233"/>
      <c r="O17" s="233"/>
      <c r="P17" s="233"/>
      <c r="Q17" s="234"/>
    </row>
    <row r="18" spans="1:17" ht="15">
      <c r="A18" s="145">
        <v>20224</v>
      </c>
      <c r="B18" s="145" t="s">
        <v>54</v>
      </c>
      <c r="C18" s="145" t="s">
        <v>55</v>
      </c>
      <c r="D18" s="145" t="s">
        <v>56</v>
      </c>
      <c r="E18" s="145">
        <v>3</v>
      </c>
      <c r="F18" s="11" t="s">
        <v>43</v>
      </c>
      <c r="G18" s="146">
        <v>0</v>
      </c>
      <c r="H18" s="147" t="s">
        <v>52</v>
      </c>
      <c r="I18" s="148">
        <v>68</v>
      </c>
      <c r="J18" s="180">
        <v>13</v>
      </c>
      <c r="K18" s="150">
        <v>0.09</v>
      </c>
      <c r="L18" s="151" t="s">
        <v>125</v>
      </c>
      <c r="M18" s="220" t="s">
        <v>130</v>
      </c>
      <c r="N18" s="221"/>
      <c r="O18" s="221"/>
      <c r="P18" s="221"/>
      <c r="Q18" s="221"/>
    </row>
    <row r="19" spans="1:17" ht="15.75" thickBot="1">
      <c r="A19" s="11">
        <v>20506</v>
      </c>
      <c r="B19" s="191" t="s">
        <v>112</v>
      </c>
      <c r="C19" s="11" t="s">
        <v>113</v>
      </c>
      <c r="D19" s="11" t="s">
        <v>61</v>
      </c>
      <c r="E19" s="11">
        <v>7</v>
      </c>
      <c r="F19" s="187" t="s">
        <v>43</v>
      </c>
      <c r="G19" s="188">
        <v>3000000</v>
      </c>
      <c r="H19" s="145" t="s">
        <v>44</v>
      </c>
      <c r="I19" s="189">
        <v>20</v>
      </c>
      <c r="J19" s="190">
        <v>20</v>
      </c>
      <c r="K19" s="95" t="s">
        <v>53</v>
      </c>
      <c r="L19" s="152">
        <v>44123</v>
      </c>
      <c r="M19" s="250" t="s">
        <v>124</v>
      </c>
      <c r="N19" s="251"/>
      <c r="O19" s="251"/>
      <c r="P19" s="251"/>
      <c r="Q19" s="252"/>
    </row>
    <row r="20" spans="1:17" ht="15" customHeight="1" thickBot="1">
      <c r="A20" s="222" t="s">
        <v>30</v>
      </c>
      <c r="B20" s="223"/>
      <c r="C20" s="224"/>
      <c r="D20" s="224"/>
      <c r="E20" s="224"/>
      <c r="F20" s="223"/>
      <c r="G20" s="17">
        <f>SUM(G9:G19)</f>
        <v>20000000</v>
      </c>
      <c r="H20" s="18" t="s">
        <v>9</v>
      </c>
      <c r="I20" s="19">
        <f>SUM(I9:I19)</f>
        <v>796</v>
      </c>
      <c r="J20" s="19">
        <f>SUM(J9:J19)</f>
        <v>204</v>
      </c>
      <c r="K20" s="225"/>
      <c r="L20" s="226"/>
      <c r="M20" s="227"/>
      <c r="N20" s="227"/>
      <c r="O20" s="227"/>
      <c r="P20" s="227"/>
      <c r="Q20" s="228"/>
    </row>
    <row r="21" spans="1:17" ht="15" customHeight="1" thickBot="1">
      <c r="A21" s="229" t="s">
        <v>31</v>
      </c>
      <c r="B21" s="223"/>
      <c r="C21" s="223"/>
      <c r="D21" s="223"/>
      <c r="E21" s="223"/>
      <c r="F21" s="223"/>
      <c r="G21" s="17">
        <f>G9+G13+G16+G17</f>
        <v>9000000</v>
      </c>
      <c r="H21" s="18" t="s">
        <v>9</v>
      </c>
      <c r="I21" s="20">
        <f>I13+I9</f>
        <v>204</v>
      </c>
      <c r="J21" s="20">
        <f>J13+J9</f>
        <v>33</v>
      </c>
      <c r="K21" s="230"/>
      <c r="L21" s="227"/>
      <c r="M21" s="227"/>
      <c r="N21" s="227"/>
      <c r="O21" s="227"/>
      <c r="P21" s="227"/>
      <c r="Q21" s="228"/>
    </row>
    <row r="22" spans="1:17" ht="15" customHeight="1" thickBot="1">
      <c r="A22" s="229" t="s">
        <v>32</v>
      </c>
      <c r="B22" s="223"/>
      <c r="C22" s="223"/>
      <c r="D22" s="223"/>
      <c r="E22" s="223"/>
      <c r="F22" s="223"/>
      <c r="G22" s="17">
        <f>P7-G21</f>
        <v>20465974.4</v>
      </c>
      <c r="H22" s="71"/>
      <c r="I22" s="72"/>
      <c r="J22" s="72"/>
      <c r="K22" s="70"/>
      <c r="L22" s="182"/>
      <c r="M22" s="182"/>
      <c r="N22" s="182"/>
      <c r="O22" s="182"/>
      <c r="P22" s="182"/>
      <c r="Q22" s="183"/>
    </row>
    <row r="23" spans="1:17" ht="64.5" customHeight="1">
      <c r="A23" s="231" t="s">
        <v>14</v>
      </c>
      <c r="B23" s="231"/>
      <c r="C23" s="23"/>
      <c r="D23" s="23"/>
      <c r="E23" s="24"/>
      <c r="F23" s="23"/>
      <c r="G23" s="25"/>
      <c r="H23" s="202"/>
      <c r="I23" s="203"/>
      <c r="J23" s="203"/>
      <c r="K23" s="204"/>
      <c r="L23" s="205"/>
      <c r="M23" s="206" t="s">
        <v>0</v>
      </c>
      <c r="N23" s="206"/>
      <c r="O23" s="206"/>
      <c r="P23" s="207">
        <v>0</v>
      </c>
      <c r="Q23" s="208"/>
    </row>
    <row r="24" spans="1:17" ht="39">
      <c r="A24" s="10" t="s">
        <v>39</v>
      </c>
      <c r="B24" s="10" t="s">
        <v>2</v>
      </c>
      <c r="C24" s="10" t="s">
        <v>3</v>
      </c>
      <c r="D24" s="10" t="s">
        <v>4</v>
      </c>
      <c r="E24" s="10" t="s">
        <v>5</v>
      </c>
      <c r="F24" s="10" t="s">
        <v>6</v>
      </c>
      <c r="G24" s="10" t="s">
        <v>7</v>
      </c>
      <c r="H24" s="10" t="s">
        <v>8</v>
      </c>
      <c r="I24" s="10" t="s">
        <v>9</v>
      </c>
      <c r="J24" s="10" t="s">
        <v>10</v>
      </c>
      <c r="K24" s="10" t="s">
        <v>11</v>
      </c>
      <c r="L24" s="10" t="s">
        <v>24</v>
      </c>
      <c r="M24" s="209" t="s">
        <v>12</v>
      </c>
      <c r="N24" s="210"/>
      <c r="O24" s="210"/>
      <c r="P24" s="210"/>
      <c r="Q24" s="211"/>
    </row>
    <row r="25" spans="1:17" ht="15">
      <c r="A25" s="57">
        <v>20317</v>
      </c>
      <c r="B25" s="57" t="s">
        <v>66</v>
      </c>
      <c r="C25" s="57" t="s">
        <v>67</v>
      </c>
      <c r="D25" s="57" t="s">
        <v>67</v>
      </c>
      <c r="E25" s="57">
        <v>12</v>
      </c>
      <c r="F25" s="57" t="s">
        <v>43</v>
      </c>
      <c r="G25" s="12">
        <v>0</v>
      </c>
      <c r="H25" s="57" t="s">
        <v>44</v>
      </c>
      <c r="I25" s="57">
        <v>124</v>
      </c>
      <c r="J25" s="57">
        <v>20</v>
      </c>
      <c r="K25" s="96">
        <v>0.09</v>
      </c>
      <c r="L25" s="88">
        <v>43922</v>
      </c>
      <c r="M25" s="232" t="s">
        <v>82</v>
      </c>
      <c r="N25" s="233"/>
      <c r="O25" s="233"/>
      <c r="P25" s="233"/>
      <c r="Q25" s="234"/>
    </row>
    <row r="26" spans="1:17" ht="15.75" thickBot="1">
      <c r="A26" s="57">
        <v>20344</v>
      </c>
      <c r="B26" s="57" t="s">
        <v>68</v>
      </c>
      <c r="C26" s="57" t="s">
        <v>67</v>
      </c>
      <c r="D26" s="57" t="s">
        <v>67</v>
      </c>
      <c r="E26" s="57">
        <v>12</v>
      </c>
      <c r="F26" s="57" t="s">
        <v>43</v>
      </c>
      <c r="G26" s="12">
        <v>0</v>
      </c>
      <c r="H26" s="57" t="s">
        <v>13</v>
      </c>
      <c r="I26" s="57">
        <v>149</v>
      </c>
      <c r="J26" s="57">
        <v>21</v>
      </c>
      <c r="K26" s="96">
        <v>0.09</v>
      </c>
      <c r="L26" s="88">
        <v>43922</v>
      </c>
      <c r="M26" s="232" t="s">
        <v>117</v>
      </c>
      <c r="N26" s="233"/>
      <c r="O26" s="233"/>
      <c r="P26" s="233"/>
      <c r="Q26" s="234"/>
    </row>
    <row r="27" spans="1:17" ht="15.75" thickBot="1">
      <c r="A27" s="235" t="s">
        <v>16</v>
      </c>
      <c r="B27" s="236"/>
      <c r="C27" s="236"/>
      <c r="D27" s="236"/>
      <c r="E27" s="236"/>
      <c r="F27" s="236"/>
      <c r="G27" s="56">
        <f>SUM(G25:G26)</f>
        <v>0</v>
      </c>
      <c r="H27" s="31" t="s">
        <v>9</v>
      </c>
      <c r="I27" s="106">
        <f>SUM(I25:I26)</f>
        <v>273</v>
      </c>
      <c r="J27" s="106">
        <f>SUM(J25:J26)</f>
        <v>41</v>
      </c>
      <c r="K27" s="33"/>
      <c r="L27" s="34"/>
      <c r="M27" s="182"/>
      <c r="N27" s="182"/>
      <c r="O27" s="182"/>
      <c r="P27" s="182"/>
      <c r="Q27" s="183"/>
    </row>
    <row r="28" spans="1:17" ht="15.75" thickBot="1">
      <c r="A28" s="229" t="s">
        <v>17</v>
      </c>
      <c r="B28" s="223"/>
      <c r="C28" s="223"/>
      <c r="D28" s="223"/>
      <c r="E28" s="223"/>
      <c r="F28" s="223"/>
      <c r="G28" s="17">
        <v>0</v>
      </c>
      <c r="H28" s="18" t="s">
        <v>9</v>
      </c>
      <c r="I28" s="18">
        <v>0</v>
      </c>
      <c r="J28" s="18">
        <v>0</v>
      </c>
      <c r="K28" s="181"/>
      <c r="L28" s="182"/>
      <c r="M28" s="184"/>
      <c r="N28" s="184"/>
      <c r="O28" s="184"/>
      <c r="P28" s="184"/>
      <c r="Q28" s="185"/>
    </row>
    <row r="29" spans="1:17" ht="15" customHeight="1">
      <c r="A29" s="237" t="s">
        <v>18</v>
      </c>
      <c r="B29" s="238"/>
      <c r="C29" s="238"/>
      <c r="D29" s="238"/>
      <c r="E29" s="238"/>
      <c r="F29" s="238"/>
      <c r="G29" s="22">
        <f>SUM(P23-G28)</f>
        <v>0</v>
      </c>
      <c r="H29" s="239"/>
      <c r="I29" s="240"/>
      <c r="J29" s="240"/>
      <c r="K29" s="240"/>
      <c r="L29" s="240"/>
      <c r="M29" s="240"/>
      <c r="N29" s="240"/>
      <c r="O29" s="240"/>
      <c r="P29" s="240"/>
      <c r="Q29" s="241"/>
    </row>
    <row r="30" spans="1:17" ht="15" customHeight="1">
      <c r="A30" s="40"/>
      <c r="B30" s="24"/>
      <c r="C30" s="24"/>
      <c r="D30" s="24"/>
      <c r="E30" s="24"/>
      <c r="F30" s="24"/>
      <c r="G30" s="41"/>
      <c r="H30" s="42"/>
      <c r="I30" s="43"/>
      <c r="J30" s="43"/>
      <c r="K30" s="43"/>
      <c r="L30" s="43"/>
      <c r="M30" s="43"/>
      <c r="N30" s="43"/>
      <c r="O30" s="43"/>
      <c r="P30" s="43"/>
      <c r="Q30" s="43"/>
    </row>
    <row r="31" spans="1:17" ht="15" customHeight="1">
      <c r="A31" s="40"/>
      <c r="B31" s="24"/>
      <c r="C31" s="24"/>
      <c r="D31" s="24"/>
      <c r="E31" s="24"/>
      <c r="F31" s="24"/>
      <c r="G31" s="41"/>
      <c r="H31" s="42"/>
      <c r="I31" s="43"/>
      <c r="J31" s="43"/>
      <c r="K31" s="43"/>
      <c r="L31" s="43"/>
      <c r="M31" s="43"/>
      <c r="N31" s="43"/>
      <c r="O31" s="43"/>
      <c r="P31" s="43"/>
      <c r="Q31" s="43"/>
    </row>
    <row r="32" spans="1:18" ht="15" customHeight="1">
      <c r="A32" s="40"/>
      <c r="B32" s="24"/>
      <c r="C32" s="24"/>
      <c r="D32" s="24"/>
      <c r="E32" s="24"/>
      <c r="F32" s="24"/>
      <c r="G32" s="41"/>
      <c r="H32" s="42"/>
      <c r="I32" s="43"/>
      <c r="J32" s="43"/>
      <c r="K32" s="43"/>
      <c r="L32" s="43"/>
      <c r="M32" s="178"/>
      <c r="N32" s="178"/>
      <c r="O32" s="178"/>
      <c r="P32" s="178"/>
      <c r="Q32" s="45"/>
      <c r="R32" s="254"/>
    </row>
    <row r="33" spans="1:17" ht="20.25" customHeight="1">
      <c r="A33" s="244" t="s">
        <v>40</v>
      </c>
      <c r="B33" s="245"/>
      <c r="C33" s="46"/>
      <c r="D33" s="46"/>
      <c r="E33" s="46"/>
      <c r="F33" s="46"/>
      <c r="G33" s="47"/>
      <c r="H33" s="48"/>
      <c r="I33" s="48"/>
      <c r="J33" s="48"/>
      <c r="K33" s="49"/>
      <c r="L33" s="50"/>
      <c r="M33" s="203" t="s">
        <v>19</v>
      </c>
      <c r="N33" s="203"/>
      <c r="O33" s="203"/>
      <c r="P33" s="203"/>
      <c r="Q33" s="52">
        <v>13846168</v>
      </c>
    </row>
    <row r="34" spans="1:17" ht="39">
      <c r="A34" s="10" t="s">
        <v>39</v>
      </c>
      <c r="B34" s="10" t="s">
        <v>2</v>
      </c>
      <c r="C34" s="10" t="s">
        <v>3</v>
      </c>
      <c r="D34" s="10" t="s">
        <v>4</v>
      </c>
      <c r="E34" s="10" t="s">
        <v>5</v>
      </c>
      <c r="F34" s="10" t="s">
        <v>6</v>
      </c>
      <c r="G34" s="10" t="s">
        <v>7</v>
      </c>
      <c r="H34" s="10" t="s">
        <v>8</v>
      </c>
      <c r="I34" s="10" t="s">
        <v>9</v>
      </c>
      <c r="J34" s="10" t="s">
        <v>10</v>
      </c>
      <c r="K34" s="10" t="s">
        <v>11</v>
      </c>
      <c r="L34" s="10" t="s">
        <v>24</v>
      </c>
      <c r="M34" s="209" t="s">
        <v>12</v>
      </c>
      <c r="N34" s="210"/>
      <c r="O34" s="210"/>
      <c r="P34" s="210"/>
      <c r="Q34" s="211"/>
    </row>
    <row r="35" spans="1:17" ht="15">
      <c r="A35" s="57">
        <v>20502</v>
      </c>
      <c r="B35" s="57" t="s">
        <v>41</v>
      </c>
      <c r="C35" s="57" t="s">
        <v>42</v>
      </c>
      <c r="D35" s="57" t="s">
        <v>45</v>
      </c>
      <c r="E35" s="57">
        <v>12</v>
      </c>
      <c r="F35" s="57" t="s">
        <v>43</v>
      </c>
      <c r="G35" s="58">
        <v>255000</v>
      </c>
      <c r="H35" s="57" t="s">
        <v>44</v>
      </c>
      <c r="I35" s="57">
        <v>66</v>
      </c>
      <c r="J35" s="57">
        <v>2</v>
      </c>
      <c r="K35" s="59" t="s">
        <v>53</v>
      </c>
      <c r="L35" s="60">
        <v>43921</v>
      </c>
      <c r="M35" s="232" t="s">
        <v>116</v>
      </c>
      <c r="N35" s="210"/>
      <c r="O35" s="210"/>
      <c r="P35" s="210"/>
      <c r="Q35" s="211"/>
    </row>
    <row r="36" spans="1:17" ht="15">
      <c r="A36" s="57">
        <v>20329</v>
      </c>
      <c r="B36" s="57" t="s">
        <v>57</v>
      </c>
      <c r="C36" s="57" t="s">
        <v>58</v>
      </c>
      <c r="D36" s="57" t="s">
        <v>59</v>
      </c>
      <c r="E36" s="57">
        <v>6</v>
      </c>
      <c r="F36" s="57" t="s">
        <v>43</v>
      </c>
      <c r="G36" s="58">
        <v>2650000</v>
      </c>
      <c r="H36" s="57" t="s">
        <v>44</v>
      </c>
      <c r="I36" s="57">
        <v>48</v>
      </c>
      <c r="J36" s="57">
        <v>27</v>
      </c>
      <c r="K36" s="59">
        <v>0.09</v>
      </c>
      <c r="L36" s="60">
        <v>43922</v>
      </c>
      <c r="M36" s="232" t="s">
        <v>115</v>
      </c>
      <c r="N36" s="233"/>
      <c r="O36" s="233"/>
      <c r="P36" s="233"/>
      <c r="Q36" s="234"/>
    </row>
    <row r="37" spans="1:17" ht="15" customHeight="1">
      <c r="A37" s="94">
        <v>20329</v>
      </c>
      <c r="B37" s="94" t="s">
        <v>57</v>
      </c>
      <c r="C37" s="94" t="s">
        <v>58</v>
      </c>
      <c r="D37" s="94" t="s">
        <v>59</v>
      </c>
      <c r="E37" s="94">
        <v>6</v>
      </c>
      <c r="F37" s="94" t="s">
        <v>43</v>
      </c>
      <c r="G37" s="12">
        <v>350000</v>
      </c>
      <c r="H37" s="94" t="s">
        <v>44</v>
      </c>
      <c r="I37" s="94">
        <v>48</v>
      </c>
      <c r="J37" s="94">
        <v>3</v>
      </c>
      <c r="K37" s="96" t="s">
        <v>53</v>
      </c>
      <c r="L37" s="151">
        <v>44075</v>
      </c>
      <c r="M37" s="218" t="s">
        <v>119</v>
      </c>
      <c r="N37" s="219"/>
      <c r="O37" s="219"/>
      <c r="P37" s="219"/>
      <c r="Q37" s="219"/>
    </row>
    <row r="38" spans="1:17" ht="15">
      <c r="A38" s="57">
        <v>20463</v>
      </c>
      <c r="B38" s="57" t="s">
        <v>72</v>
      </c>
      <c r="C38" s="57" t="s">
        <v>74</v>
      </c>
      <c r="D38" s="57" t="s">
        <v>75</v>
      </c>
      <c r="E38" s="57">
        <v>4</v>
      </c>
      <c r="F38" s="57" t="s">
        <v>73</v>
      </c>
      <c r="G38" s="58">
        <v>925000</v>
      </c>
      <c r="H38" s="57" t="s">
        <v>44</v>
      </c>
      <c r="I38" s="57">
        <v>48</v>
      </c>
      <c r="J38" s="57">
        <v>16</v>
      </c>
      <c r="K38" s="59">
        <v>0.04</v>
      </c>
      <c r="L38" s="60">
        <v>43949</v>
      </c>
      <c r="M38" s="232" t="s">
        <v>123</v>
      </c>
      <c r="N38" s="233"/>
      <c r="O38" s="233"/>
      <c r="P38" s="233"/>
      <c r="Q38" s="234"/>
    </row>
    <row r="39" spans="1:17" ht="15" customHeight="1">
      <c r="A39" s="57">
        <v>20464</v>
      </c>
      <c r="B39" s="57" t="s">
        <v>76</v>
      </c>
      <c r="C39" s="57" t="s">
        <v>77</v>
      </c>
      <c r="D39" s="57" t="s">
        <v>78</v>
      </c>
      <c r="E39" s="57">
        <v>4</v>
      </c>
      <c r="F39" s="57" t="s">
        <v>73</v>
      </c>
      <c r="G39" s="58">
        <v>1000000</v>
      </c>
      <c r="H39" s="57" t="s">
        <v>44</v>
      </c>
      <c r="I39" s="57">
        <v>76</v>
      </c>
      <c r="J39" s="57">
        <v>28</v>
      </c>
      <c r="K39" s="59">
        <v>0.04</v>
      </c>
      <c r="L39" s="60">
        <v>43949</v>
      </c>
      <c r="M39" s="218" t="s">
        <v>119</v>
      </c>
      <c r="N39" s="219"/>
      <c r="O39" s="219"/>
      <c r="P39" s="219"/>
      <c r="Q39" s="219"/>
    </row>
    <row r="40" spans="1:17" ht="15">
      <c r="A40" s="57">
        <v>20200</v>
      </c>
      <c r="B40" s="57" t="s">
        <v>63</v>
      </c>
      <c r="C40" s="57" t="s">
        <v>64</v>
      </c>
      <c r="D40" s="57" t="s">
        <v>65</v>
      </c>
      <c r="E40" s="57">
        <v>8</v>
      </c>
      <c r="F40" s="57" t="s">
        <v>43</v>
      </c>
      <c r="G40" s="58">
        <v>2750000</v>
      </c>
      <c r="H40" s="57" t="s">
        <v>44</v>
      </c>
      <c r="I40" s="57">
        <v>120</v>
      </c>
      <c r="J40" s="57">
        <v>25</v>
      </c>
      <c r="K40" s="59">
        <v>0.09</v>
      </c>
      <c r="L40" s="152">
        <v>43922</v>
      </c>
      <c r="M40" s="232" t="s">
        <v>114</v>
      </c>
      <c r="N40" s="233"/>
      <c r="O40" s="233"/>
      <c r="P40" s="233"/>
      <c r="Q40" s="234"/>
    </row>
    <row r="41" spans="1:17" ht="18" thickBot="1">
      <c r="A41" s="94">
        <v>20012</v>
      </c>
      <c r="B41" s="94" t="s">
        <v>69</v>
      </c>
      <c r="C41" s="94" t="s">
        <v>67</v>
      </c>
      <c r="D41" s="94" t="s">
        <v>67</v>
      </c>
      <c r="E41" s="94">
        <v>12</v>
      </c>
      <c r="F41" s="94" t="s">
        <v>43</v>
      </c>
      <c r="G41" s="12">
        <v>0</v>
      </c>
      <c r="H41" s="94" t="s">
        <v>44</v>
      </c>
      <c r="I41" s="94">
        <v>120</v>
      </c>
      <c r="J41" s="94">
        <v>20</v>
      </c>
      <c r="K41" s="96">
        <v>0.09</v>
      </c>
      <c r="L41" s="152" t="s">
        <v>125</v>
      </c>
      <c r="M41" s="232" t="s">
        <v>82</v>
      </c>
      <c r="N41" s="242"/>
      <c r="O41" s="242"/>
      <c r="P41" s="242"/>
      <c r="Q41" s="243"/>
    </row>
    <row r="42" spans="1:17" ht="15" customHeight="1" thickBot="1">
      <c r="A42" s="235" t="s">
        <v>33</v>
      </c>
      <c r="B42" s="236"/>
      <c r="C42" s="236"/>
      <c r="D42" s="236"/>
      <c r="E42" s="236"/>
      <c r="F42" s="236"/>
      <c r="G42" s="56">
        <f>SUM(G35:G41)</f>
        <v>7930000</v>
      </c>
      <c r="H42" s="31" t="s">
        <v>9</v>
      </c>
      <c r="I42" s="106">
        <f>SUM(I35:I39)</f>
        <v>286</v>
      </c>
      <c r="J42" s="106">
        <f>SUM(J35:J39)</f>
        <v>76</v>
      </c>
      <c r="K42" s="33"/>
      <c r="L42" s="34"/>
      <c r="M42" s="182"/>
      <c r="N42" s="182"/>
      <c r="O42" s="182"/>
      <c r="P42" s="182"/>
      <c r="Q42" s="183"/>
    </row>
    <row r="43" spans="1:17" ht="15.75" customHeight="1" thickBot="1">
      <c r="A43" s="229" t="s">
        <v>34</v>
      </c>
      <c r="B43" s="223"/>
      <c r="C43" s="223"/>
      <c r="D43" s="223"/>
      <c r="E43" s="223"/>
      <c r="F43" s="223"/>
      <c r="G43" s="17">
        <f>G35+G36+G37+G38+G39+G40</f>
        <v>7930000</v>
      </c>
      <c r="H43" s="18" t="s">
        <v>9</v>
      </c>
      <c r="I43" s="18">
        <f>I35+I36</f>
        <v>114</v>
      </c>
      <c r="J43" s="18">
        <f>J35+J36</f>
        <v>29</v>
      </c>
      <c r="K43" s="181"/>
      <c r="L43" s="182"/>
      <c r="M43" s="184"/>
      <c r="N43" s="184"/>
      <c r="O43" s="184"/>
      <c r="P43" s="184"/>
      <c r="Q43" s="185"/>
    </row>
    <row r="44" spans="1:17" ht="15" customHeight="1">
      <c r="A44" s="237" t="s">
        <v>27</v>
      </c>
      <c r="B44" s="238"/>
      <c r="C44" s="238"/>
      <c r="D44" s="238"/>
      <c r="E44" s="238"/>
      <c r="F44" s="238"/>
      <c r="G44" s="22">
        <f>13846168-G43</f>
        <v>5916168</v>
      </c>
      <c r="H44" s="239"/>
      <c r="I44" s="240"/>
      <c r="J44" s="240"/>
      <c r="K44" s="240"/>
      <c r="L44" s="240"/>
      <c r="M44" s="240"/>
      <c r="N44" s="240"/>
      <c r="O44" s="240"/>
      <c r="P44" s="240"/>
      <c r="Q44" s="241"/>
    </row>
    <row r="45" spans="1:17" ht="15" customHeight="1">
      <c r="A45" s="53"/>
      <c r="B45" s="53"/>
      <c r="C45" s="53"/>
      <c r="D45" s="53"/>
      <c r="E45" s="53"/>
      <c r="F45" s="178"/>
      <c r="G45" s="54"/>
      <c r="H45" s="53"/>
      <c r="I45" s="53"/>
      <c r="J45" s="53"/>
      <c r="K45" s="53"/>
      <c r="L45" s="53"/>
      <c r="M45" s="186"/>
      <c r="N45" s="53"/>
      <c r="O45" s="53"/>
      <c r="P45" s="53"/>
      <c r="Q45" s="53"/>
    </row>
    <row r="46" spans="1:17" ht="15" customHeight="1">
      <c r="A46" s="246" t="s">
        <v>51</v>
      </c>
      <c r="B46" s="246"/>
      <c r="C46" s="246"/>
      <c r="D46" s="246"/>
      <c r="E46" s="246"/>
      <c r="F46" s="246"/>
      <c r="G46" s="246"/>
      <c r="H46" s="246"/>
      <c r="I46" s="246"/>
      <c r="J46" s="246"/>
      <c r="K46" s="246"/>
      <c r="L46" s="246"/>
      <c r="M46" s="246"/>
      <c r="N46" s="53"/>
      <c r="O46" s="53"/>
      <c r="P46" s="53"/>
      <c r="Q46" s="53"/>
    </row>
    <row r="47" spans="1:17" ht="15" customHeight="1">
      <c r="A47" s="246" t="s">
        <v>29</v>
      </c>
      <c r="B47" s="246"/>
      <c r="C47" s="246"/>
      <c r="D47" s="246"/>
      <c r="E47" s="246"/>
      <c r="F47" s="246"/>
      <c r="G47" s="246"/>
      <c r="H47" s="246"/>
      <c r="I47" s="246"/>
      <c r="J47" s="246"/>
      <c r="K47" s="246"/>
      <c r="L47" s="246"/>
      <c r="M47" s="246"/>
      <c r="N47" s="53"/>
      <c r="O47" s="53"/>
      <c r="P47" s="53"/>
      <c r="Q47" s="53"/>
    </row>
    <row r="48" spans="1:17" ht="15">
      <c r="A48" s="246"/>
      <c r="B48" s="246"/>
      <c r="C48" s="246"/>
      <c r="D48" s="246"/>
      <c r="E48" s="246"/>
      <c r="F48" s="246"/>
      <c r="G48" s="246"/>
      <c r="H48" s="246"/>
      <c r="I48" s="246"/>
      <c r="J48" s="246"/>
      <c r="K48" s="246"/>
      <c r="L48" s="246"/>
      <c r="M48" s="246"/>
      <c r="N48" s="53"/>
      <c r="O48" s="53"/>
      <c r="P48" s="53"/>
      <c r="Q48" s="53"/>
    </row>
  </sheetData>
  <sheetProtection/>
  <mergeCells count="57">
    <mergeCell ref="A44:F44"/>
    <mergeCell ref="H44:Q44"/>
    <mergeCell ref="A46:M46"/>
    <mergeCell ref="A47:M47"/>
    <mergeCell ref="A48:M48"/>
    <mergeCell ref="M39:Q39"/>
    <mergeCell ref="M40:Q40"/>
    <mergeCell ref="M41:Q41"/>
    <mergeCell ref="A42:F42"/>
    <mergeCell ref="A43:F43"/>
    <mergeCell ref="A33:B33"/>
    <mergeCell ref="M33:P33"/>
    <mergeCell ref="M34:Q34"/>
    <mergeCell ref="M35:Q35"/>
    <mergeCell ref="M36:Q36"/>
    <mergeCell ref="M38:Q38"/>
    <mergeCell ref="M24:Q24"/>
    <mergeCell ref="M25:Q25"/>
    <mergeCell ref="M26:Q26"/>
    <mergeCell ref="A27:F27"/>
    <mergeCell ref="A28:F28"/>
    <mergeCell ref="A29:F29"/>
    <mergeCell ref="H29:Q29"/>
    <mergeCell ref="M37:Q37"/>
    <mergeCell ref="A22:F22"/>
    <mergeCell ref="A23:B23"/>
    <mergeCell ref="H23:J23"/>
    <mergeCell ref="K23:L23"/>
    <mergeCell ref="M23:O23"/>
    <mergeCell ref="P23:Q23"/>
    <mergeCell ref="M16:Q16"/>
    <mergeCell ref="M17:Q17"/>
    <mergeCell ref="M18:Q18"/>
    <mergeCell ref="A20:F20"/>
    <mergeCell ref="K20:Q20"/>
    <mergeCell ref="A21:F21"/>
    <mergeCell ref="K21:Q21"/>
    <mergeCell ref="M19:Q19"/>
    <mergeCell ref="M9:Q9"/>
    <mergeCell ref="M10:Q10"/>
    <mergeCell ref="M12:Q12"/>
    <mergeCell ref="M13:Q13"/>
    <mergeCell ref="M14:Q14"/>
    <mergeCell ref="M15:Q15"/>
    <mergeCell ref="M11:Q11"/>
    <mergeCell ref="A7:C7"/>
    <mergeCell ref="H7:J7"/>
    <mergeCell ref="K7:L7"/>
    <mergeCell ref="M7:O7"/>
    <mergeCell ref="P7:Q7"/>
    <mergeCell ref="M8:Q8"/>
    <mergeCell ref="A1:Q1"/>
    <mergeCell ref="A2:Q2"/>
    <mergeCell ref="A3:Q3"/>
    <mergeCell ref="A4:Q4"/>
    <mergeCell ref="A5:Q5"/>
    <mergeCell ref="M6:P6"/>
  </mergeCells>
  <printOptions/>
  <pageMargins left="0.7" right="0.7" top="0.75" bottom="0.75" header="0.3" footer="0.3"/>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R31"/>
  <sheetViews>
    <sheetView showGridLines="0" zoomScalePageLayoutView="0" workbookViewId="0" topLeftCell="A1">
      <selection activeCell="A1" sqref="A1:IV16384"/>
    </sheetView>
  </sheetViews>
  <sheetFormatPr defaultColWidth="9.140625" defaultRowHeight="15"/>
  <cols>
    <col min="1" max="1" width="9.8515625" style="1" customWidth="1"/>
    <col min="2" max="2" width="43.7109375" style="1" customWidth="1"/>
    <col min="3" max="3" width="17.421875" style="1" customWidth="1"/>
    <col min="4" max="4" width="15.57421875" style="1" customWidth="1"/>
    <col min="5" max="5" width="6.7109375" style="1" customWidth="1"/>
    <col min="6" max="6" width="8.28125" style="1" customWidth="1"/>
    <col min="7" max="7" width="14.57421875" style="1" customWidth="1"/>
    <col min="8" max="8" width="18.57421875" style="1" customWidth="1"/>
    <col min="9" max="9" width="7.00390625" style="1" customWidth="1"/>
    <col min="10" max="10" width="10.7109375" style="1" customWidth="1"/>
    <col min="11" max="11" width="9.140625" style="1" customWidth="1"/>
    <col min="12" max="13" width="11.28125" style="1" customWidth="1"/>
    <col min="14" max="15" width="11.7109375" style="1" customWidth="1"/>
    <col min="16" max="16" width="9.140625" style="1" customWidth="1"/>
    <col min="17" max="17" width="11.8515625" style="1" customWidth="1"/>
    <col min="18" max="18" width="20.140625" style="1" customWidth="1"/>
    <col min="19" max="16384" width="9.140625" style="1" customWidth="1"/>
  </cols>
  <sheetData>
    <row r="1" spans="1:18" ht="116.25" customHeight="1">
      <c r="A1" s="192"/>
      <c r="B1" s="192"/>
      <c r="C1" s="192"/>
      <c r="D1" s="192"/>
      <c r="E1" s="192"/>
      <c r="F1" s="192"/>
      <c r="G1" s="192"/>
      <c r="H1" s="192"/>
      <c r="I1" s="192"/>
      <c r="J1" s="192"/>
      <c r="K1" s="192"/>
      <c r="L1" s="192"/>
      <c r="M1" s="192"/>
      <c r="N1" s="192"/>
      <c r="O1" s="192"/>
      <c r="P1" s="192"/>
      <c r="Q1" s="192"/>
      <c r="R1" s="192"/>
    </row>
    <row r="2" spans="1:18" ht="18" customHeight="1">
      <c r="A2" s="193" t="s">
        <v>20</v>
      </c>
      <c r="B2" s="193"/>
      <c r="C2" s="193"/>
      <c r="D2" s="193"/>
      <c r="E2" s="193"/>
      <c r="F2" s="193"/>
      <c r="G2" s="193"/>
      <c r="H2" s="193"/>
      <c r="I2" s="193"/>
      <c r="J2" s="193"/>
      <c r="K2" s="193"/>
      <c r="L2" s="193"/>
      <c r="M2" s="193"/>
      <c r="N2" s="192"/>
      <c r="O2" s="192"/>
      <c r="P2" s="192"/>
      <c r="Q2" s="192"/>
      <c r="R2" s="192"/>
    </row>
    <row r="3" spans="1:18" ht="12.75" customHeight="1">
      <c r="A3" s="194" t="s">
        <v>21</v>
      </c>
      <c r="B3" s="194"/>
      <c r="C3" s="194"/>
      <c r="D3" s="194"/>
      <c r="E3" s="194"/>
      <c r="F3" s="194"/>
      <c r="G3" s="194"/>
      <c r="H3" s="194"/>
      <c r="I3" s="194"/>
      <c r="J3" s="194"/>
      <c r="K3" s="194"/>
      <c r="L3" s="194"/>
      <c r="M3" s="194"/>
      <c r="N3" s="192"/>
      <c r="O3" s="192"/>
      <c r="P3" s="192"/>
      <c r="Q3" s="192"/>
      <c r="R3" s="192"/>
    </row>
    <row r="4" spans="1:18" ht="60" customHeight="1">
      <c r="A4" s="195" t="s">
        <v>35</v>
      </c>
      <c r="B4" s="195"/>
      <c r="C4" s="195"/>
      <c r="D4" s="195"/>
      <c r="E4" s="195"/>
      <c r="F4" s="195"/>
      <c r="G4" s="195"/>
      <c r="H4" s="195"/>
      <c r="I4" s="195"/>
      <c r="J4" s="195"/>
      <c r="K4" s="195"/>
      <c r="L4" s="195"/>
      <c r="M4" s="195"/>
      <c r="N4" s="192"/>
      <c r="O4" s="192"/>
      <c r="P4" s="192"/>
      <c r="Q4" s="192"/>
      <c r="R4" s="192"/>
    </row>
    <row r="5" spans="1:18" ht="14.25" customHeight="1">
      <c r="A5" s="196" t="s">
        <v>25</v>
      </c>
      <c r="B5" s="197"/>
      <c r="C5" s="197"/>
      <c r="D5" s="197"/>
      <c r="E5" s="198"/>
      <c r="F5" s="198"/>
      <c r="G5" s="198"/>
      <c r="H5" s="198"/>
      <c r="I5" s="198"/>
      <c r="J5" s="198"/>
      <c r="K5" s="198"/>
      <c r="L5" s="198"/>
      <c r="M5" s="198"/>
      <c r="N5" s="198"/>
      <c r="O5" s="198"/>
      <c r="P5" s="198"/>
      <c r="Q5" s="198"/>
      <c r="R5" s="198"/>
    </row>
    <row r="6" spans="1:18" ht="14.25" customHeight="1">
      <c r="A6" s="3"/>
      <c r="B6" s="4"/>
      <c r="C6" s="4"/>
      <c r="D6" s="4"/>
      <c r="E6" s="5"/>
      <c r="F6" s="5"/>
      <c r="G6" s="5"/>
      <c r="H6" s="5"/>
      <c r="I6" s="5"/>
      <c r="J6" s="5"/>
      <c r="K6" s="5"/>
      <c r="L6" s="5"/>
      <c r="M6" s="5"/>
      <c r="N6" s="199"/>
      <c r="O6" s="199"/>
      <c r="P6" s="199"/>
      <c r="Q6" s="199"/>
      <c r="R6" s="6"/>
    </row>
    <row r="7" spans="1:18" ht="15.75">
      <c r="A7" s="200" t="s">
        <v>22</v>
      </c>
      <c r="B7" s="200"/>
      <c r="C7" s="201"/>
      <c r="D7" s="7"/>
      <c r="E7" s="7"/>
      <c r="F7" s="7"/>
      <c r="G7" s="8"/>
      <c r="H7" s="202"/>
      <c r="I7" s="203"/>
      <c r="J7" s="203"/>
      <c r="K7" s="204"/>
      <c r="L7" s="205"/>
      <c r="M7" s="9"/>
      <c r="N7" s="206" t="s">
        <v>23</v>
      </c>
      <c r="O7" s="206"/>
      <c r="P7" s="206"/>
      <c r="Q7" s="207">
        <v>0</v>
      </c>
      <c r="R7" s="208"/>
    </row>
    <row r="8" spans="1:18" ht="39" customHeight="1">
      <c r="A8" s="10" t="s">
        <v>1</v>
      </c>
      <c r="B8" s="10" t="s">
        <v>2</v>
      </c>
      <c r="C8" s="10" t="s">
        <v>3</v>
      </c>
      <c r="D8" s="10" t="s">
        <v>4</v>
      </c>
      <c r="E8" s="10" t="s">
        <v>5</v>
      </c>
      <c r="F8" s="10" t="s">
        <v>6</v>
      </c>
      <c r="G8" s="10" t="s">
        <v>7</v>
      </c>
      <c r="H8" s="10" t="s">
        <v>8</v>
      </c>
      <c r="I8" s="10" t="s">
        <v>9</v>
      </c>
      <c r="J8" s="10" t="s">
        <v>10</v>
      </c>
      <c r="K8" s="10" t="s">
        <v>11</v>
      </c>
      <c r="L8" s="10" t="s">
        <v>24</v>
      </c>
      <c r="M8" s="73" t="s">
        <v>36</v>
      </c>
      <c r="N8" s="209" t="s">
        <v>12</v>
      </c>
      <c r="O8" s="210"/>
      <c r="P8" s="210"/>
      <c r="Q8" s="210"/>
      <c r="R8" s="211"/>
    </row>
    <row r="9" spans="1:18" ht="15.75" thickBot="1">
      <c r="A9" s="11"/>
      <c r="B9" s="11"/>
      <c r="C9" s="11"/>
      <c r="D9" s="11"/>
      <c r="E9" s="11"/>
      <c r="F9" s="11"/>
      <c r="G9" s="12"/>
      <c r="H9" s="11"/>
      <c r="I9" s="13"/>
      <c r="J9" s="14"/>
      <c r="K9" s="15"/>
      <c r="L9" s="16"/>
      <c r="M9" s="16"/>
      <c r="N9" s="218"/>
      <c r="O9" s="219"/>
      <c r="P9" s="219"/>
      <c r="Q9" s="219"/>
      <c r="R9" s="219"/>
    </row>
    <row r="10" spans="1:18" ht="15" customHeight="1" thickBot="1">
      <c r="A10" s="229" t="s">
        <v>30</v>
      </c>
      <c r="B10" s="223"/>
      <c r="C10" s="223"/>
      <c r="D10" s="223"/>
      <c r="E10" s="223"/>
      <c r="F10" s="223"/>
      <c r="G10" s="17">
        <f>SUM(G9:G9)</f>
        <v>0</v>
      </c>
      <c r="H10" s="18" t="s">
        <v>9</v>
      </c>
      <c r="I10" s="19">
        <v>0</v>
      </c>
      <c r="J10" s="19">
        <v>0</v>
      </c>
      <c r="K10" s="230"/>
      <c r="L10" s="227"/>
      <c r="M10" s="227"/>
      <c r="N10" s="227"/>
      <c r="O10" s="227"/>
      <c r="P10" s="227"/>
      <c r="Q10" s="227"/>
      <c r="R10" s="228"/>
    </row>
    <row r="11" spans="1:18" ht="15" customHeight="1" thickBot="1">
      <c r="A11" s="229" t="s">
        <v>31</v>
      </c>
      <c r="B11" s="223"/>
      <c r="C11" s="223"/>
      <c r="D11" s="223"/>
      <c r="E11" s="223"/>
      <c r="F11" s="223"/>
      <c r="G11" s="17">
        <v>0</v>
      </c>
      <c r="H11" s="18" t="s">
        <v>9</v>
      </c>
      <c r="I11" s="20">
        <v>0</v>
      </c>
      <c r="J11" s="20">
        <v>0</v>
      </c>
      <c r="K11" s="230"/>
      <c r="L11" s="227"/>
      <c r="M11" s="227"/>
      <c r="N11" s="227"/>
      <c r="O11" s="227"/>
      <c r="P11" s="227"/>
      <c r="Q11" s="227"/>
      <c r="R11" s="228"/>
    </row>
    <row r="12" spans="1:18" ht="15" customHeight="1" thickBot="1">
      <c r="A12" s="229" t="s">
        <v>32</v>
      </c>
      <c r="B12" s="223"/>
      <c r="C12" s="223"/>
      <c r="D12" s="223"/>
      <c r="E12" s="223"/>
      <c r="F12" s="223"/>
      <c r="G12" s="17">
        <v>0</v>
      </c>
      <c r="H12" s="71"/>
      <c r="I12" s="72"/>
      <c r="J12" s="72"/>
      <c r="K12" s="70"/>
      <c r="L12" s="35"/>
      <c r="M12" s="35"/>
      <c r="N12" s="35"/>
      <c r="O12" s="35"/>
      <c r="P12" s="35"/>
      <c r="Q12" s="35"/>
      <c r="R12" s="36"/>
    </row>
    <row r="13" spans="1:18" ht="64.5" customHeight="1">
      <c r="A13" s="231" t="s">
        <v>14</v>
      </c>
      <c r="B13" s="231"/>
      <c r="C13" s="23"/>
      <c r="D13" s="23"/>
      <c r="E13" s="24"/>
      <c r="F13" s="23"/>
      <c r="G13" s="25"/>
      <c r="H13" s="202"/>
      <c r="I13" s="203"/>
      <c r="J13" s="203"/>
      <c r="K13" s="204"/>
      <c r="L13" s="205"/>
      <c r="M13" s="9"/>
      <c r="N13" s="206" t="s">
        <v>0</v>
      </c>
      <c r="O13" s="206"/>
      <c r="P13" s="206"/>
      <c r="Q13" s="207">
        <v>4733439</v>
      </c>
      <c r="R13" s="208"/>
    </row>
    <row r="14" spans="1:18" ht="39">
      <c r="A14" s="10" t="s">
        <v>15</v>
      </c>
      <c r="B14" s="10" t="s">
        <v>2</v>
      </c>
      <c r="C14" s="10" t="s">
        <v>3</v>
      </c>
      <c r="D14" s="10" t="s">
        <v>4</v>
      </c>
      <c r="E14" s="10" t="s">
        <v>5</v>
      </c>
      <c r="F14" s="10" t="s">
        <v>6</v>
      </c>
      <c r="G14" s="10" t="s">
        <v>7</v>
      </c>
      <c r="H14" s="10" t="s">
        <v>8</v>
      </c>
      <c r="I14" s="10" t="s">
        <v>9</v>
      </c>
      <c r="J14" s="10" t="s">
        <v>10</v>
      </c>
      <c r="K14" s="10" t="s">
        <v>11</v>
      </c>
      <c r="L14" s="10" t="s">
        <v>24</v>
      </c>
      <c r="M14" s="73" t="s">
        <v>36</v>
      </c>
      <c r="N14" s="209" t="s">
        <v>12</v>
      </c>
      <c r="O14" s="210"/>
      <c r="P14" s="210"/>
      <c r="Q14" s="210"/>
      <c r="R14" s="211"/>
    </row>
    <row r="15" spans="1:18" s="2" customFormat="1" ht="15.75" thickBot="1">
      <c r="A15" s="26"/>
      <c r="B15" s="26"/>
      <c r="C15" s="26"/>
      <c r="D15" s="26"/>
      <c r="E15" s="26"/>
      <c r="F15" s="26"/>
      <c r="G15" s="27"/>
      <c r="H15" s="26"/>
      <c r="I15" s="28"/>
      <c r="J15" s="28"/>
      <c r="K15" s="29"/>
      <c r="L15" s="30"/>
      <c r="M15" s="74"/>
      <c r="N15" s="232"/>
      <c r="O15" s="242"/>
      <c r="P15" s="242"/>
      <c r="Q15" s="242"/>
      <c r="R15" s="243"/>
    </row>
    <row r="16" spans="1:18" ht="15.75" thickBot="1">
      <c r="A16" s="235" t="s">
        <v>16</v>
      </c>
      <c r="B16" s="236"/>
      <c r="C16" s="236"/>
      <c r="D16" s="236"/>
      <c r="E16" s="236"/>
      <c r="F16" s="236"/>
      <c r="G16" s="56">
        <v>0</v>
      </c>
      <c r="H16" s="31" t="s">
        <v>9</v>
      </c>
      <c r="I16" s="32">
        <f>SUM(I15:I15)</f>
        <v>0</v>
      </c>
      <c r="J16" s="32">
        <f>SUM(J15:J15)</f>
        <v>0</v>
      </c>
      <c r="K16" s="33"/>
      <c r="L16" s="34"/>
      <c r="M16" s="34"/>
      <c r="N16" s="35"/>
      <c r="O16" s="35"/>
      <c r="P16" s="35"/>
      <c r="Q16" s="35"/>
      <c r="R16" s="36"/>
    </row>
    <row r="17" spans="1:18" ht="15.75" thickBot="1">
      <c r="A17" s="229" t="s">
        <v>17</v>
      </c>
      <c r="B17" s="223"/>
      <c r="C17" s="223"/>
      <c r="D17" s="223"/>
      <c r="E17" s="223"/>
      <c r="F17" s="223"/>
      <c r="G17" s="17">
        <v>0</v>
      </c>
      <c r="H17" s="18" t="s">
        <v>9</v>
      </c>
      <c r="I17" s="20">
        <f>I15</f>
        <v>0</v>
      </c>
      <c r="J17" s="20">
        <f>J15</f>
        <v>0</v>
      </c>
      <c r="K17" s="37"/>
      <c r="L17" s="35"/>
      <c r="M17" s="21"/>
      <c r="N17" s="38"/>
      <c r="O17" s="38"/>
      <c r="P17" s="38"/>
      <c r="Q17" s="38"/>
      <c r="R17" s="39"/>
    </row>
    <row r="18" spans="1:18" ht="15" customHeight="1">
      <c r="A18" s="237" t="s">
        <v>18</v>
      </c>
      <c r="B18" s="238"/>
      <c r="C18" s="238"/>
      <c r="D18" s="238"/>
      <c r="E18" s="238"/>
      <c r="F18" s="238"/>
      <c r="G18" s="22">
        <f>SUM(Q13-G17)</f>
        <v>4733439</v>
      </c>
      <c r="H18" s="239"/>
      <c r="I18" s="240"/>
      <c r="J18" s="240"/>
      <c r="K18" s="240"/>
      <c r="L18" s="240"/>
      <c r="M18" s="240"/>
      <c r="N18" s="240"/>
      <c r="O18" s="240"/>
      <c r="P18" s="240"/>
      <c r="Q18" s="240"/>
      <c r="R18" s="241"/>
    </row>
    <row r="19" spans="1:18" ht="15" customHeight="1">
      <c r="A19" s="40"/>
      <c r="B19" s="24"/>
      <c r="C19" s="24"/>
      <c r="D19" s="24"/>
      <c r="E19" s="24"/>
      <c r="F19" s="24"/>
      <c r="G19" s="41"/>
      <c r="H19" s="42"/>
      <c r="I19" s="43"/>
      <c r="J19" s="43"/>
      <c r="K19" s="43"/>
      <c r="L19" s="43"/>
      <c r="M19" s="43"/>
      <c r="N19" s="43"/>
      <c r="O19" s="43"/>
      <c r="P19" s="43"/>
      <c r="Q19" s="43"/>
      <c r="R19" s="43"/>
    </row>
    <row r="20" spans="1:18" ht="15" customHeight="1">
      <c r="A20" s="40"/>
      <c r="B20" s="24"/>
      <c r="C20" s="24"/>
      <c r="D20" s="24"/>
      <c r="E20" s="24"/>
      <c r="F20" s="24"/>
      <c r="G20" s="41"/>
      <c r="H20" s="42"/>
      <c r="I20" s="43"/>
      <c r="J20" s="43"/>
      <c r="K20" s="43"/>
      <c r="L20" s="43"/>
      <c r="M20" s="43"/>
      <c r="N20" s="43"/>
      <c r="O20" s="43"/>
      <c r="P20" s="43"/>
      <c r="Q20" s="43"/>
      <c r="R20" s="43"/>
    </row>
    <row r="21" spans="1:18" ht="15" customHeight="1">
      <c r="A21" s="40"/>
      <c r="B21" s="24"/>
      <c r="C21" s="24"/>
      <c r="D21" s="24"/>
      <c r="E21" s="24"/>
      <c r="F21" s="24"/>
      <c r="G21" s="41"/>
      <c r="H21" s="42"/>
      <c r="I21" s="43"/>
      <c r="J21" s="43"/>
      <c r="K21" s="43"/>
      <c r="L21" s="43"/>
      <c r="M21" s="43"/>
      <c r="N21" s="44"/>
      <c r="O21" s="44"/>
      <c r="P21" s="44"/>
      <c r="Q21" s="44"/>
      <c r="R21" s="45"/>
    </row>
    <row r="22" spans="1:18" ht="20.25" customHeight="1">
      <c r="A22" s="51" t="s">
        <v>13</v>
      </c>
      <c r="B22" s="46"/>
      <c r="C22" s="46"/>
      <c r="D22" s="46"/>
      <c r="E22" s="46"/>
      <c r="F22" s="46"/>
      <c r="G22" s="47"/>
      <c r="H22" s="48"/>
      <c r="I22" s="48"/>
      <c r="J22" s="48"/>
      <c r="K22" s="49"/>
      <c r="L22" s="50"/>
      <c r="M22" s="50"/>
      <c r="N22" s="203" t="s">
        <v>19</v>
      </c>
      <c r="O22" s="203"/>
      <c r="P22" s="203"/>
      <c r="Q22" s="203"/>
      <c r="R22" s="52">
        <v>9112729</v>
      </c>
    </row>
    <row r="23" spans="1:18" ht="39">
      <c r="A23" s="10" t="s">
        <v>15</v>
      </c>
      <c r="B23" s="10" t="s">
        <v>2</v>
      </c>
      <c r="C23" s="10" t="s">
        <v>3</v>
      </c>
      <c r="D23" s="10" t="s">
        <v>4</v>
      </c>
      <c r="E23" s="10" t="s">
        <v>5</v>
      </c>
      <c r="F23" s="10" t="s">
        <v>6</v>
      </c>
      <c r="G23" s="10" t="s">
        <v>7</v>
      </c>
      <c r="H23" s="10" t="s">
        <v>8</v>
      </c>
      <c r="I23" s="10" t="s">
        <v>9</v>
      </c>
      <c r="J23" s="10" t="s">
        <v>10</v>
      </c>
      <c r="K23" s="10" t="s">
        <v>11</v>
      </c>
      <c r="L23" s="10" t="s">
        <v>24</v>
      </c>
      <c r="M23" s="73" t="s">
        <v>36</v>
      </c>
      <c r="N23" s="209" t="s">
        <v>12</v>
      </c>
      <c r="O23" s="210"/>
      <c r="P23" s="210"/>
      <c r="Q23" s="210"/>
      <c r="R23" s="211"/>
    </row>
    <row r="24" spans="1:18" ht="15.75" thickBot="1">
      <c r="A24" s="26"/>
      <c r="B24" s="26"/>
      <c r="C24" s="57"/>
      <c r="D24" s="57"/>
      <c r="E24" s="57"/>
      <c r="F24" s="57"/>
      <c r="G24" s="58"/>
      <c r="H24" s="57"/>
      <c r="I24" s="57"/>
      <c r="J24" s="57"/>
      <c r="K24" s="59"/>
      <c r="L24" s="60"/>
      <c r="M24" s="75"/>
      <c r="N24" s="232"/>
      <c r="O24" s="210"/>
      <c r="P24" s="210"/>
      <c r="Q24" s="210"/>
      <c r="R24" s="211"/>
    </row>
    <row r="25" spans="1:18" ht="15" customHeight="1" thickBot="1">
      <c r="A25" s="235" t="s">
        <v>33</v>
      </c>
      <c r="B25" s="236"/>
      <c r="C25" s="236"/>
      <c r="D25" s="236"/>
      <c r="E25" s="236"/>
      <c r="F25" s="236"/>
      <c r="G25" s="56">
        <v>0</v>
      </c>
      <c r="H25" s="31" t="s">
        <v>9</v>
      </c>
      <c r="I25" s="32">
        <f>SUM(I24:I24)</f>
        <v>0</v>
      </c>
      <c r="J25" s="32">
        <f>SUM(J24:J24)</f>
        <v>0</v>
      </c>
      <c r="K25" s="33"/>
      <c r="L25" s="34"/>
      <c r="M25" s="34"/>
      <c r="N25" s="35"/>
      <c r="O25" s="35"/>
      <c r="P25" s="35"/>
      <c r="Q25" s="35"/>
      <c r="R25" s="36"/>
    </row>
    <row r="26" spans="1:18" ht="15.75" customHeight="1" thickBot="1">
      <c r="A26" s="229" t="s">
        <v>34</v>
      </c>
      <c r="B26" s="223"/>
      <c r="C26" s="223"/>
      <c r="D26" s="223"/>
      <c r="E26" s="223"/>
      <c r="F26" s="223"/>
      <c r="G26" s="17">
        <v>0</v>
      </c>
      <c r="H26" s="18" t="s">
        <v>9</v>
      </c>
      <c r="I26" s="20">
        <f>I24</f>
        <v>0</v>
      </c>
      <c r="J26" s="20">
        <f>J24</f>
        <v>0</v>
      </c>
      <c r="K26" s="37"/>
      <c r="L26" s="35"/>
      <c r="M26" s="21"/>
      <c r="N26" s="38"/>
      <c r="O26" s="38"/>
      <c r="P26" s="38"/>
      <c r="Q26" s="38"/>
      <c r="R26" s="39"/>
    </row>
    <row r="27" spans="1:18" ht="15" customHeight="1">
      <c r="A27" s="237" t="s">
        <v>27</v>
      </c>
      <c r="B27" s="238"/>
      <c r="C27" s="238"/>
      <c r="D27" s="238"/>
      <c r="E27" s="238"/>
      <c r="F27" s="238"/>
      <c r="G27" s="22">
        <v>9112729</v>
      </c>
      <c r="H27" s="239"/>
      <c r="I27" s="240"/>
      <c r="J27" s="240"/>
      <c r="K27" s="240"/>
      <c r="L27" s="240"/>
      <c r="M27" s="240"/>
      <c r="N27" s="240"/>
      <c r="O27" s="240"/>
      <c r="P27" s="240"/>
      <c r="Q27" s="240"/>
      <c r="R27" s="241"/>
    </row>
    <row r="28" spans="1:18" ht="15" customHeight="1">
      <c r="A28" s="53"/>
      <c r="B28" s="53"/>
      <c r="C28" s="53"/>
      <c r="D28" s="53"/>
      <c r="E28" s="53"/>
      <c r="F28" s="44"/>
      <c r="G28" s="54"/>
      <c r="H28" s="53"/>
      <c r="I28" s="53"/>
      <c r="J28" s="53"/>
      <c r="K28" s="53"/>
      <c r="L28" s="53"/>
      <c r="M28" s="53"/>
      <c r="N28" s="55"/>
      <c r="O28" s="53"/>
      <c r="P28" s="53"/>
      <c r="Q28" s="53"/>
      <c r="R28" s="53"/>
    </row>
    <row r="29" spans="1:18" ht="15">
      <c r="A29" s="246" t="s">
        <v>26</v>
      </c>
      <c r="B29" s="246"/>
      <c r="C29" s="246"/>
      <c r="D29" s="246"/>
      <c r="E29" s="246"/>
      <c r="F29" s="246"/>
      <c r="G29" s="246"/>
      <c r="H29" s="246"/>
      <c r="I29" s="246"/>
      <c r="J29" s="246"/>
      <c r="K29" s="246"/>
      <c r="L29" s="246"/>
      <c r="M29" s="246"/>
      <c r="N29" s="246"/>
      <c r="O29" s="53"/>
      <c r="P29" s="53"/>
      <c r="Q29" s="53"/>
      <c r="R29" s="53"/>
    </row>
    <row r="30" spans="1:18" ht="15" customHeight="1">
      <c r="A30" s="246" t="s">
        <v>28</v>
      </c>
      <c r="B30" s="246"/>
      <c r="C30" s="246"/>
      <c r="D30" s="246"/>
      <c r="E30" s="246"/>
      <c r="F30" s="246"/>
      <c r="G30" s="246"/>
      <c r="H30" s="246"/>
      <c r="I30" s="246"/>
      <c r="J30" s="246"/>
      <c r="K30" s="246"/>
      <c r="L30" s="246"/>
      <c r="M30" s="246"/>
      <c r="N30" s="246"/>
      <c r="O30" s="53"/>
      <c r="P30" s="53"/>
      <c r="Q30" s="53"/>
      <c r="R30" s="53"/>
    </row>
    <row r="31" spans="1:18" ht="15" customHeight="1">
      <c r="A31" s="246" t="s">
        <v>29</v>
      </c>
      <c r="B31" s="246"/>
      <c r="C31" s="246"/>
      <c r="D31" s="246"/>
      <c r="E31" s="246"/>
      <c r="F31" s="246"/>
      <c r="G31" s="246"/>
      <c r="H31" s="246"/>
      <c r="I31" s="246"/>
      <c r="J31" s="246"/>
      <c r="K31" s="246"/>
      <c r="L31" s="246"/>
      <c r="M31" s="246"/>
      <c r="N31" s="246"/>
      <c r="O31" s="53"/>
      <c r="P31" s="53"/>
      <c r="Q31" s="53"/>
      <c r="R31" s="53"/>
    </row>
  </sheetData>
  <sheetProtection/>
  <mergeCells count="39">
    <mergeCell ref="N8:R8"/>
    <mergeCell ref="N9:R9"/>
    <mergeCell ref="H27:R27"/>
    <mergeCell ref="N24:R24"/>
    <mergeCell ref="A1:R1"/>
    <mergeCell ref="A2:R2"/>
    <mergeCell ref="A3:R3"/>
    <mergeCell ref="A4:R4"/>
    <mergeCell ref="A5:R5"/>
    <mergeCell ref="N6:Q6"/>
    <mergeCell ref="A10:F10"/>
    <mergeCell ref="K10:R10"/>
    <mergeCell ref="A11:F11"/>
    <mergeCell ref="K11:R11"/>
    <mergeCell ref="A12:F12"/>
    <mergeCell ref="A7:C7"/>
    <mergeCell ref="H7:J7"/>
    <mergeCell ref="K7:L7"/>
    <mergeCell ref="N7:P7"/>
    <mergeCell ref="Q7:R7"/>
    <mergeCell ref="A13:B13"/>
    <mergeCell ref="H13:J13"/>
    <mergeCell ref="K13:L13"/>
    <mergeCell ref="N13:P13"/>
    <mergeCell ref="Q13:R13"/>
    <mergeCell ref="N14:R14"/>
    <mergeCell ref="N22:Q22"/>
    <mergeCell ref="N23:R23"/>
    <mergeCell ref="N15:R15"/>
    <mergeCell ref="A16:F16"/>
    <mergeCell ref="A17:F17"/>
    <mergeCell ref="A18:F18"/>
    <mergeCell ref="H18:R18"/>
    <mergeCell ref="A30:N30"/>
    <mergeCell ref="A31:N31"/>
    <mergeCell ref="A26:F26"/>
    <mergeCell ref="A27:F27"/>
    <mergeCell ref="A29:N29"/>
    <mergeCell ref="A25:F25"/>
  </mergeCells>
  <printOptions/>
  <pageMargins left="0.7" right="0.7" top="0.75" bottom="0.75" header="0.3" footer="0.3"/>
  <pageSetup fitToHeight="2" fitToWidth="1" horizontalDpi="600" verticalDpi="600" orientation="landscape" scale="4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Q46"/>
  <sheetViews>
    <sheetView showGridLines="0" zoomScalePageLayoutView="0" workbookViewId="0" topLeftCell="D1">
      <selection activeCell="A4" sqref="A4:Q4"/>
    </sheetView>
  </sheetViews>
  <sheetFormatPr defaultColWidth="9.140625" defaultRowHeight="15"/>
  <cols>
    <col min="1" max="1" width="9.8515625" style="1" customWidth="1"/>
    <col min="2" max="2" width="43.7109375" style="1" customWidth="1"/>
    <col min="3" max="3" width="17.421875" style="1" customWidth="1"/>
    <col min="4" max="4" width="15.57421875" style="1" customWidth="1"/>
    <col min="5" max="5" width="6.7109375" style="1" customWidth="1"/>
    <col min="6" max="6" width="8.28125" style="1" customWidth="1"/>
    <col min="7" max="7" width="14.57421875" style="1" customWidth="1"/>
    <col min="8" max="8" width="18.57421875" style="1" customWidth="1"/>
    <col min="9" max="9" width="7.00390625" style="1" customWidth="1"/>
    <col min="10" max="10" width="10.7109375" style="1" customWidth="1"/>
    <col min="11" max="11" width="9.140625" style="1" customWidth="1"/>
    <col min="12" max="12" width="11.28125" style="1" customWidth="1"/>
    <col min="13" max="14" width="11.7109375" style="1" customWidth="1"/>
    <col min="15" max="15" width="9.140625" style="1" customWidth="1"/>
    <col min="16" max="16" width="11.8515625" style="1" customWidth="1"/>
    <col min="17" max="17" width="20.140625" style="1" customWidth="1"/>
    <col min="18" max="16384" width="9.140625" style="1" customWidth="1"/>
  </cols>
  <sheetData>
    <row r="1" spans="1:17" ht="116.25" customHeight="1">
      <c r="A1" s="192"/>
      <c r="B1" s="192"/>
      <c r="C1" s="192"/>
      <c r="D1" s="192"/>
      <c r="E1" s="192"/>
      <c r="F1" s="192"/>
      <c r="G1" s="192"/>
      <c r="H1" s="192"/>
      <c r="I1" s="192"/>
      <c r="J1" s="192"/>
      <c r="K1" s="192"/>
      <c r="L1" s="192"/>
      <c r="M1" s="192"/>
      <c r="N1" s="192"/>
      <c r="O1" s="192"/>
      <c r="P1" s="192"/>
      <c r="Q1" s="192"/>
    </row>
    <row r="2" spans="1:17" ht="18" customHeight="1">
      <c r="A2" s="193" t="s">
        <v>108</v>
      </c>
      <c r="B2" s="193"/>
      <c r="C2" s="193"/>
      <c r="D2" s="193"/>
      <c r="E2" s="193"/>
      <c r="F2" s="193"/>
      <c r="G2" s="193"/>
      <c r="H2" s="193"/>
      <c r="I2" s="193"/>
      <c r="J2" s="193"/>
      <c r="K2" s="193"/>
      <c r="L2" s="193"/>
      <c r="M2" s="192"/>
      <c r="N2" s="192"/>
      <c r="O2" s="192"/>
      <c r="P2" s="192"/>
      <c r="Q2" s="192"/>
    </row>
    <row r="3" spans="1:17" ht="12.75" customHeight="1">
      <c r="A3" s="194" t="s">
        <v>109</v>
      </c>
      <c r="B3" s="194"/>
      <c r="C3" s="194"/>
      <c r="D3" s="194"/>
      <c r="E3" s="194"/>
      <c r="F3" s="194"/>
      <c r="G3" s="194"/>
      <c r="H3" s="194"/>
      <c r="I3" s="194"/>
      <c r="J3" s="194"/>
      <c r="K3" s="194"/>
      <c r="L3" s="194"/>
      <c r="M3" s="192"/>
      <c r="N3" s="192"/>
      <c r="O3" s="192"/>
      <c r="P3" s="192"/>
      <c r="Q3" s="192"/>
    </row>
    <row r="4" spans="1:17" ht="60" customHeight="1">
      <c r="A4" s="195" t="s">
        <v>98</v>
      </c>
      <c r="B4" s="195"/>
      <c r="C4" s="195"/>
      <c r="D4" s="195"/>
      <c r="E4" s="195"/>
      <c r="F4" s="195"/>
      <c r="G4" s="195"/>
      <c r="H4" s="195"/>
      <c r="I4" s="195"/>
      <c r="J4" s="195"/>
      <c r="K4" s="195"/>
      <c r="L4" s="195"/>
      <c r="M4" s="192"/>
      <c r="N4" s="192"/>
      <c r="O4" s="192"/>
      <c r="P4" s="192"/>
      <c r="Q4" s="192"/>
    </row>
    <row r="5" spans="1:17" ht="14.25" customHeight="1">
      <c r="A5" s="196" t="s">
        <v>25</v>
      </c>
      <c r="B5" s="197"/>
      <c r="C5" s="197"/>
      <c r="D5" s="197"/>
      <c r="E5" s="198"/>
      <c r="F5" s="198"/>
      <c r="G5" s="198"/>
      <c r="H5" s="198"/>
      <c r="I5" s="198"/>
      <c r="J5" s="198"/>
      <c r="K5" s="198"/>
      <c r="L5" s="198"/>
      <c r="M5" s="198"/>
      <c r="N5" s="198"/>
      <c r="O5" s="198"/>
      <c r="P5" s="198"/>
      <c r="Q5" s="198"/>
    </row>
    <row r="6" spans="1:17" ht="14.25" customHeight="1">
      <c r="A6" s="3"/>
      <c r="B6" s="4"/>
      <c r="C6" s="4"/>
      <c r="D6" s="4"/>
      <c r="E6" s="175"/>
      <c r="F6" s="175"/>
      <c r="G6" s="175"/>
      <c r="H6" s="175"/>
      <c r="I6" s="175"/>
      <c r="J6" s="175"/>
      <c r="K6" s="175"/>
      <c r="L6" s="175"/>
      <c r="M6" s="199"/>
      <c r="N6" s="199"/>
      <c r="O6" s="199"/>
      <c r="P6" s="199"/>
      <c r="Q6" s="6"/>
    </row>
    <row r="7" spans="1:17" ht="15.75">
      <c r="A7" s="200" t="s">
        <v>22</v>
      </c>
      <c r="B7" s="200"/>
      <c r="C7" s="201"/>
      <c r="D7" s="7"/>
      <c r="E7" s="7"/>
      <c r="F7" s="7"/>
      <c r="G7" s="8"/>
      <c r="H7" s="202"/>
      <c r="I7" s="203"/>
      <c r="J7" s="203"/>
      <c r="K7" s="204"/>
      <c r="L7" s="205"/>
      <c r="M7" s="206" t="s">
        <v>0</v>
      </c>
      <c r="N7" s="206"/>
      <c r="O7" s="206"/>
      <c r="P7" s="207">
        <v>29465974.4</v>
      </c>
      <c r="Q7" s="208"/>
    </row>
    <row r="8" spans="1:17" ht="39" customHeight="1">
      <c r="A8" s="10" t="s">
        <v>39</v>
      </c>
      <c r="B8" s="10" t="s">
        <v>2</v>
      </c>
      <c r="C8" s="10" t="s">
        <v>3</v>
      </c>
      <c r="D8" s="10" t="s">
        <v>4</v>
      </c>
      <c r="E8" s="10" t="s">
        <v>5</v>
      </c>
      <c r="F8" s="10" t="s">
        <v>6</v>
      </c>
      <c r="G8" s="10" t="s">
        <v>7</v>
      </c>
      <c r="H8" s="10" t="s">
        <v>8</v>
      </c>
      <c r="I8" s="10" t="s">
        <v>9</v>
      </c>
      <c r="J8" s="10" t="s">
        <v>10</v>
      </c>
      <c r="K8" s="10" t="s">
        <v>11</v>
      </c>
      <c r="L8" s="10" t="s">
        <v>24</v>
      </c>
      <c r="M8" s="209" t="s">
        <v>12</v>
      </c>
      <c r="N8" s="210"/>
      <c r="O8" s="210"/>
      <c r="P8" s="210"/>
      <c r="Q8" s="211"/>
    </row>
    <row r="9" spans="1:17" ht="15">
      <c r="A9" s="87">
        <v>20002</v>
      </c>
      <c r="B9" s="87" t="s">
        <v>99</v>
      </c>
      <c r="C9" s="87" t="s">
        <v>60</v>
      </c>
      <c r="D9" s="87" t="s">
        <v>61</v>
      </c>
      <c r="E9" s="87">
        <v>7</v>
      </c>
      <c r="F9" s="87" t="s">
        <v>43</v>
      </c>
      <c r="G9" s="12">
        <v>2000000</v>
      </c>
      <c r="H9" s="11" t="s">
        <v>52</v>
      </c>
      <c r="I9" s="13">
        <v>110</v>
      </c>
      <c r="J9" s="174">
        <v>14</v>
      </c>
      <c r="K9" s="96">
        <v>0.09</v>
      </c>
      <c r="L9" s="88">
        <v>43922</v>
      </c>
      <c r="M9" s="212" t="s">
        <v>97</v>
      </c>
      <c r="N9" s="213"/>
      <c r="O9" s="213"/>
      <c r="P9" s="213"/>
      <c r="Q9" s="214"/>
    </row>
    <row r="10" spans="1:17" ht="15">
      <c r="A10" s="87">
        <v>20040</v>
      </c>
      <c r="B10" s="87" t="s">
        <v>62</v>
      </c>
      <c r="C10" s="87" t="s">
        <v>60</v>
      </c>
      <c r="D10" s="87" t="s">
        <v>61</v>
      </c>
      <c r="E10" s="87">
        <v>7</v>
      </c>
      <c r="F10" s="87" t="s">
        <v>43</v>
      </c>
      <c r="G10" s="118">
        <v>0</v>
      </c>
      <c r="H10" s="87" t="s">
        <v>52</v>
      </c>
      <c r="I10" s="116">
        <v>135</v>
      </c>
      <c r="J10" s="117">
        <v>25</v>
      </c>
      <c r="K10" s="96">
        <v>0.09</v>
      </c>
      <c r="L10" s="88">
        <v>43922</v>
      </c>
      <c r="M10" s="215" t="s">
        <v>81</v>
      </c>
      <c r="N10" s="216"/>
      <c r="O10" s="216"/>
      <c r="P10" s="216"/>
      <c r="Q10" s="217"/>
    </row>
    <row r="11" spans="1:17" ht="15">
      <c r="A11" s="11">
        <v>20501</v>
      </c>
      <c r="B11" s="11" t="s">
        <v>46</v>
      </c>
      <c r="C11" s="11" t="s">
        <v>48</v>
      </c>
      <c r="D11" s="11" t="s">
        <v>49</v>
      </c>
      <c r="E11" s="11">
        <v>11</v>
      </c>
      <c r="F11" s="11" t="s">
        <v>50</v>
      </c>
      <c r="G11" s="12">
        <v>2000000</v>
      </c>
      <c r="H11" s="11" t="s">
        <v>52</v>
      </c>
      <c r="I11" s="13">
        <v>40</v>
      </c>
      <c r="J11" s="174">
        <v>14</v>
      </c>
      <c r="K11" s="95" t="s">
        <v>53</v>
      </c>
      <c r="L11" s="16">
        <v>43979</v>
      </c>
      <c r="M11" s="218"/>
      <c r="N11" s="219"/>
      <c r="O11" s="219"/>
      <c r="P11" s="219"/>
      <c r="Q11" s="219"/>
    </row>
    <row r="12" spans="1:17" ht="15.75" customHeight="1">
      <c r="A12" s="11">
        <v>20406</v>
      </c>
      <c r="B12" s="11" t="s">
        <v>84</v>
      </c>
      <c r="C12" s="11" t="s">
        <v>85</v>
      </c>
      <c r="D12" s="11" t="s">
        <v>56</v>
      </c>
      <c r="E12" s="11">
        <v>3</v>
      </c>
      <c r="F12" s="11" t="s">
        <v>43</v>
      </c>
      <c r="G12" s="12">
        <v>3000000</v>
      </c>
      <c r="H12" s="11" t="s">
        <v>44</v>
      </c>
      <c r="I12" s="13">
        <v>94</v>
      </c>
      <c r="J12" s="174">
        <v>19</v>
      </c>
      <c r="K12" s="95">
        <v>0.04</v>
      </c>
      <c r="L12" s="16">
        <v>43986</v>
      </c>
      <c r="M12" s="212" t="s">
        <v>89</v>
      </c>
      <c r="N12" s="213"/>
      <c r="O12" s="213"/>
      <c r="P12" s="213"/>
      <c r="Q12" s="214"/>
    </row>
    <row r="13" spans="1:17" ht="15">
      <c r="A13" s="11">
        <v>20503</v>
      </c>
      <c r="B13" s="11" t="s">
        <v>91</v>
      </c>
      <c r="C13" s="11" t="s">
        <v>90</v>
      </c>
      <c r="D13" s="11" t="s">
        <v>92</v>
      </c>
      <c r="E13" s="11">
        <v>8</v>
      </c>
      <c r="F13" s="11" t="s">
        <v>43</v>
      </c>
      <c r="G13" s="12">
        <v>3000000</v>
      </c>
      <c r="H13" s="11"/>
      <c r="I13" s="13">
        <v>30</v>
      </c>
      <c r="J13" s="174">
        <v>30</v>
      </c>
      <c r="K13" s="95" t="s">
        <v>53</v>
      </c>
      <c r="L13" s="16">
        <v>44018</v>
      </c>
      <c r="M13" s="212"/>
      <c r="N13" s="213"/>
      <c r="O13" s="213"/>
      <c r="P13" s="213"/>
      <c r="Q13" s="214"/>
    </row>
    <row r="14" spans="1:17" ht="15">
      <c r="A14" s="11">
        <v>20504</v>
      </c>
      <c r="B14" s="11" t="s">
        <v>100</v>
      </c>
      <c r="C14" s="11" t="s">
        <v>60</v>
      </c>
      <c r="D14" s="11" t="s">
        <v>61</v>
      </c>
      <c r="E14" s="11">
        <v>7</v>
      </c>
      <c r="F14" s="11" t="s">
        <v>43</v>
      </c>
      <c r="G14" s="12">
        <v>3000000</v>
      </c>
      <c r="H14" s="11" t="s">
        <v>52</v>
      </c>
      <c r="I14" s="13">
        <v>61</v>
      </c>
      <c r="J14" s="174">
        <v>21</v>
      </c>
      <c r="K14" s="95" t="s">
        <v>53</v>
      </c>
      <c r="L14" s="16">
        <v>44036</v>
      </c>
      <c r="M14" s="212"/>
      <c r="N14" s="213"/>
      <c r="O14" s="213"/>
      <c r="P14" s="213"/>
      <c r="Q14" s="214"/>
    </row>
    <row r="15" spans="1:17" ht="15">
      <c r="A15" s="11">
        <v>20505</v>
      </c>
      <c r="B15" s="11" t="s">
        <v>104</v>
      </c>
      <c r="C15" s="11" t="s">
        <v>60</v>
      </c>
      <c r="D15" s="11" t="s">
        <v>61</v>
      </c>
      <c r="E15" s="11">
        <v>7</v>
      </c>
      <c r="F15" s="11" t="s">
        <v>43</v>
      </c>
      <c r="G15" s="12">
        <v>1000000</v>
      </c>
      <c r="H15" s="11" t="s">
        <v>52</v>
      </c>
      <c r="I15" s="13">
        <v>40</v>
      </c>
      <c r="J15" s="174">
        <v>7</v>
      </c>
      <c r="K15" s="95" t="s">
        <v>53</v>
      </c>
      <c r="L15" s="16">
        <v>44043</v>
      </c>
      <c r="M15" s="212" t="s">
        <v>110</v>
      </c>
      <c r="N15" s="213"/>
      <c r="O15" s="213"/>
      <c r="P15" s="213"/>
      <c r="Q15" s="214"/>
    </row>
    <row r="16" spans="1:17" ht="15">
      <c r="A16" s="11">
        <v>20462</v>
      </c>
      <c r="B16" s="11" t="s">
        <v>105</v>
      </c>
      <c r="C16" s="11" t="s">
        <v>106</v>
      </c>
      <c r="D16" s="11" t="s">
        <v>49</v>
      </c>
      <c r="E16" s="11">
        <v>11</v>
      </c>
      <c r="F16" s="11" t="s">
        <v>43</v>
      </c>
      <c r="G16" s="12">
        <v>3000000</v>
      </c>
      <c r="H16" s="11" t="s">
        <v>13</v>
      </c>
      <c r="I16" s="13">
        <v>166</v>
      </c>
      <c r="J16" s="174">
        <v>9</v>
      </c>
      <c r="K16" s="95">
        <v>0.04</v>
      </c>
      <c r="L16" s="16">
        <v>44049</v>
      </c>
      <c r="M16" s="212"/>
      <c r="N16" s="213"/>
      <c r="O16" s="213"/>
      <c r="P16" s="213"/>
      <c r="Q16" s="214"/>
    </row>
    <row r="17" spans="1:17" ht="18" thickBot="1">
      <c r="A17" s="145">
        <v>20224</v>
      </c>
      <c r="B17" s="145" t="s">
        <v>54</v>
      </c>
      <c r="C17" s="145" t="s">
        <v>55</v>
      </c>
      <c r="D17" s="145" t="s">
        <v>56</v>
      </c>
      <c r="E17" s="145">
        <v>3</v>
      </c>
      <c r="F17" s="145" t="s">
        <v>43</v>
      </c>
      <c r="G17" s="146">
        <v>1954000</v>
      </c>
      <c r="H17" s="147" t="s">
        <v>52</v>
      </c>
      <c r="I17" s="148">
        <v>68</v>
      </c>
      <c r="J17" s="170">
        <v>13</v>
      </c>
      <c r="K17" s="150">
        <v>0.09</v>
      </c>
      <c r="L17" s="151" t="s">
        <v>101</v>
      </c>
      <c r="M17" s="220"/>
      <c r="N17" s="221"/>
      <c r="O17" s="221"/>
      <c r="P17" s="221"/>
      <c r="Q17" s="221"/>
    </row>
    <row r="18" spans="1:17" ht="15" customHeight="1" thickBot="1">
      <c r="A18" s="229" t="s">
        <v>30</v>
      </c>
      <c r="B18" s="223"/>
      <c r="C18" s="223"/>
      <c r="D18" s="223"/>
      <c r="E18" s="223"/>
      <c r="F18" s="223"/>
      <c r="G18" s="17">
        <f>SUM(G9:G17)</f>
        <v>18954000</v>
      </c>
      <c r="H18" s="18" t="s">
        <v>9</v>
      </c>
      <c r="I18" s="19">
        <f>SUM(I9:I17)</f>
        <v>744</v>
      </c>
      <c r="J18" s="19">
        <f>SUM(J9:J17)</f>
        <v>152</v>
      </c>
      <c r="K18" s="230"/>
      <c r="L18" s="227"/>
      <c r="M18" s="227"/>
      <c r="N18" s="227"/>
      <c r="O18" s="227"/>
      <c r="P18" s="227"/>
      <c r="Q18" s="228"/>
    </row>
    <row r="19" spans="1:17" ht="15" customHeight="1" thickBot="1">
      <c r="A19" s="229" t="s">
        <v>31</v>
      </c>
      <c r="B19" s="223"/>
      <c r="C19" s="223"/>
      <c r="D19" s="223"/>
      <c r="E19" s="223"/>
      <c r="F19" s="223"/>
      <c r="G19" s="17">
        <f>G13+G9</f>
        <v>5000000</v>
      </c>
      <c r="H19" s="18" t="s">
        <v>9</v>
      </c>
      <c r="I19" s="20">
        <f>I12+I9</f>
        <v>204</v>
      </c>
      <c r="J19" s="20">
        <f>J12+J9</f>
        <v>33</v>
      </c>
      <c r="K19" s="230"/>
      <c r="L19" s="227"/>
      <c r="M19" s="227"/>
      <c r="N19" s="227"/>
      <c r="O19" s="227"/>
      <c r="P19" s="227"/>
      <c r="Q19" s="228"/>
    </row>
    <row r="20" spans="1:17" ht="15" customHeight="1" thickBot="1">
      <c r="A20" s="229" t="s">
        <v>32</v>
      </c>
      <c r="B20" s="223"/>
      <c r="C20" s="223"/>
      <c r="D20" s="223"/>
      <c r="E20" s="223"/>
      <c r="F20" s="223"/>
      <c r="G20" s="17">
        <f>P7-G19</f>
        <v>24465974.4</v>
      </c>
      <c r="H20" s="71"/>
      <c r="I20" s="72"/>
      <c r="J20" s="72"/>
      <c r="K20" s="70"/>
      <c r="L20" s="172"/>
      <c r="M20" s="172"/>
      <c r="N20" s="172"/>
      <c r="O20" s="172"/>
      <c r="P20" s="172"/>
      <c r="Q20" s="173"/>
    </row>
    <row r="21" spans="1:17" ht="64.5" customHeight="1">
      <c r="A21" s="231" t="s">
        <v>14</v>
      </c>
      <c r="B21" s="231"/>
      <c r="C21" s="23"/>
      <c r="D21" s="23"/>
      <c r="E21" s="24"/>
      <c r="F21" s="23"/>
      <c r="G21" s="25"/>
      <c r="H21" s="202"/>
      <c r="I21" s="203"/>
      <c r="J21" s="203"/>
      <c r="K21" s="204"/>
      <c r="L21" s="205"/>
      <c r="M21" s="206" t="s">
        <v>0</v>
      </c>
      <c r="N21" s="206"/>
      <c r="O21" s="206"/>
      <c r="P21" s="207">
        <v>0</v>
      </c>
      <c r="Q21" s="208"/>
    </row>
    <row r="22" spans="1:17" ht="39">
      <c r="A22" s="10" t="s">
        <v>39</v>
      </c>
      <c r="B22" s="10" t="s">
        <v>2</v>
      </c>
      <c r="C22" s="10" t="s">
        <v>3</v>
      </c>
      <c r="D22" s="10" t="s">
        <v>4</v>
      </c>
      <c r="E22" s="10" t="s">
        <v>5</v>
      </c>
      <c r="F22" s="10" t="s">
        <v>6</v>
      </c>
      <c r="G22" s="10" t="s">
        <v>7</v>
      </c>
      <c r="H22" s="10" t="s">
        <v>8</v>
      </c>
      <c r="I22" s="10" t="s">
        <v>9</v>
      </c>
      <c r="J22" s="10" t="s">
        <v>10</v>
      </c>
      <c r="K22" s="10" t="s">
        <v>11</v>
      </c>
      <c r="L22" s="10" t="s">
        <v>24</v>
      </c>
      <c r="M22" s="209" t="s">
        <v>12</v>
      </c>
      <c r="N22" s="210"/>
      <c r="O22" s="210"/>
      <c r="P22" s="210"/>
      <c r="Q22" s="211"/>
    </row>
    <row r="23" spans="1:17" ht="15">
      <c r="A23" s="57">
        <v>20317</v>
      </c>
      <c r="B23" s="57" t="s">
        <v>66</v>
      </c>
      <c r="C23" s="57" t="s">
        <v>67</v>
      </c>
      <c r="D23" s="57" t="s">
        <v>67</v>
      </c>
      <c r="E23" s="57">
        <v>12</v>
      </c>
      <c r="F23" s="57" t="s">
        <v>43</v>
      </c>
      <c r="G23" s="12">
        <v>0</v>
      </c>
      <c r="H23" s="57" t="s">
        <v>44</v>
      </c>
      <c r="I23" s="57">
        <v>124</v>
      </c>
      <c r="J23" s="57">
        <v>20</v>
      </c>
      <c r="K23" s="96">
        <v>0.09</v>
      </c>
      <c r="L23" s="88">
        <v>43922</v>
      </c>
      <c r="M23" s="232" t="s">
        <v>82</v>
      </c>
      <c r="N23" s="233"/>
      <c r="O23" s="233"/>
      <c r="P23" s="233"/>
      <c r="Q23" s="234"/>
    </row>
    <row r="24" spans="1:17" ht="15.75" thickBot="1">
      <c r="A24" s="57">
        <v>20344</v>
      </c>
      <c r="B24" s="57" t="s">
        <v>68</v>
      </c>
      <c r="C24" s="57" t="s">
        <v>67</v>
      </c>
      <c r="D24" s="57" t="s">
        <v>67</v>
      </c>
      <c r="E24" s="57">
        <v>12</v>
      </c>
      <c r="F24" s="57" t="s">
        <v>43</v>
      </c>
      <c r="G24" s="12">
        <v>0</v>
      </c>
      <c r="H24" s="57" t="s">
        <v>13</v>
      </c>
      <c r="I24" s="57">
        <v>149</v>
      </c>
      <c r="J24" s="57">
        <v>21</v>
      </c>
      <c r="K24" s="96">
        <v>0.09</v>
      </c>
      <c r="L24" s="88">
        <v>43922</v>
      </c>
      <c r="M24" s="232" t="s">
        <v>82</v>
      </c>
      <c r="N24" s="233"/>
      <c r="O24" s="233"/>
      <c r="P24" s="233"/>
      <c r="Q24" s="234"/>
    </row>
    <row r="25" spans="1:17" ht="15.75" thickBot="1">
      <c r="A25" s="235" t="s">
        <v>16</v>
      </c>
      <c r="B25" s="236"/>
      <c r="C25" s="236"/>
      <c r="D25" s="236"/>
      <c r="E25" s="236"/>
      <c r="F25" s="236"/>
      <c r="G25" s="56">
        <f>SUM(G23:G24)</f>
        <v>0</v>
      </c>
      <c r="H25" s="31" t="s">
        <v>9</v>
      </c>
      <c r="I25" s="106">
        <f>SUM(I23:I24)</f>
        <v>273</v>
      </c>
      <c r="J25" s="106">
        <f>SUM(J23:J24)</f>
        <v>41</v>
      </c>
      <c r="K25" s="33"/>
      <c r="L25" s="34"/>
      <c r="M25" s="172"/>
      <c r="N25" s="172"/>
      <c r="O25" s="172"/>
      <c r="P25" s="172"/>
      <c r="Q25" s="173"/>
    </row>
    <row r="26" spans="1:17" ht="15.75" thickBot="1">
      <c r="A26" s="229" t="s">
        <v>17</v>
      </c>
      <c r="B26" s="223"/>
      <c r="C26" s="223"/>
      <c r="D26" s="223"/>
      <c r="E26" s="223"/>
      <c r="F26" s="223"/>
      <c r="G26" s="17">
        <v>0</v>
      </c>
      <c r="H26" s="18" t="s">
        <v>9</v>
      </c>
      <c r="I26" s="18">
        <v>0</v>
      </c>
      <c r="J26" s="18">
        <v>0</v>
      </c>
      <c r="K26" s="171"/>
      <c r="L26" s="172"/>
      <c r="M26" s="168"/>
      <c r="N26" s="168"/>
      <c r="O26" s="168"/>
      <c r="P26" s="168"/>
      <c r="Q26" s="169"/>
    </row>
    <row r="27" spans="1:17" ht="15" customHeight="1">
      <c r="A27" s="237" t="s">
        <v>18</v>
      </c>
      <c r="B27" s="238"/>
      <c r="C27" s="238"/>
      <c r="D27" s="238"/>
      <c r="E27" s="238"/>
      <c r="F27" s="238"/>
      <c r="G27" s="22">
        <f>SUM(P21-G26)</f>
        <v>0</v>
      </c>
      <c r="H27" s="239"/>
      <c r="I27" s="240"/>
      <c r="J27" s="240"/>
      <c r="K27" s="240"/>
      <c r="L27" s="240"/>
      <c r="M27" s="240"/>
      <c r="N27" s="240"/>
      <c r="O27" s="240"/>
      <c r="P27" s="240"/>
      <c r="Q27" s="241"/>
    </row>
    <row r="28" spans="1:17" ht="15" customHeight="1">
      <c r="A28" s="40"/>
      <c r="B28" s="24"/>
      <c r="C28" s="24"/>
      <c r="D28" s="24"/>
      <c r="E28" s="24"/>
      <c r="F28" s="24"/>
      <c r="G28" s="41"/>
      <c r="H28" s="42"/>
      <c r="I28" s="43"/>
      <c r="J28" s="43"/>
      <c r="K28" s="43"/>
      <c r="L28" s="43"/>
      <c r="M28" s="43"/>
      <c r="N28" s="43"/>
      <c r="O28" s="43"/>
      <c r="P28" s="43"/>
      <c r="Q28" s="43"/>
    </row>
    <row r="29" spans="1:17" ht="15" customHeight="1">
      <c r="A29" s="40"/>
      <c r="B29" s="24"/>
      <c r="C29" s="24"/>
      <c r="D29" s="24"/>
      <c r="E29" s="24"/>
      <c r="F29" s="24"/>
      <c r="G29" s="41"/>
      <c r="H29" s="42"/>
      <c r="I29" s="43"/>
      <c r="J29" s="43"/>
      <c r="K29" s="43"/>
      <c r="L29" s="43"/>
      <c r="M29" s="43"/>
      <c r="N29" s="43"/>
      <c r="O29" s="43"/>
      <c r="P29" s="43"/>
      <c r="Q29" s="43"/>
    </row>
    <row r="30" spans="1:17" ht="15" customHeight="1">
      <c r="A30" s="40"/>
      <c r="B30" s="24"/>
      <c r="C30" s="24"/>
      <c r="D30" s="24"/>
      <c r="E30" s="24"/>
      <c r="F30" s="24"/>
      <c r="G30" s="41"/>
      <c r="H30" s="42"/>
      <c r="I30" s="43"/>
      <c r="J30" s="43"/>
      <c r="K30" s="43"/>
      <c r="L30" s="43"/>
      <c r="M30" s="176"/>
      <c r="N30" s="176"/>
      <c r="O30" s="176"/>
      <c r="P30" s="176"/>
      <c r="Q30" s="45"/>
    </row>
    <row r="31" spans="1:17" ht="20.25" customHeight="1">
      <c r="A31" s="244" t="s">
        <v>40</v>
      </c>
      <c r="B31" s="245"/>
      <c r="C31" s="46"/>
      <c r="D31" s="46"/>
      <c r="E31" s="46"/>
      <c r="F31" s="46"/>
      <c r="G31" s="47"/>
      <c r="H31" s="48"/>
      <c r="I31" s="48"/>
      <c r="J31" s="48"/>
      <c r="K31" s="49"/>
      <c r="L31" s="50"/>
      <c r="M31" s="203" t="s">
        <v>19</v>
      </c>
      <c r="N31" s="203"/>
      <c r="O31" s="203"/>
      <c r="P31" s="203"/>
      <c r="Q31" s="52">
        <v>13846168</v>
      </c>
    </row>
    <row r="32" spans="1:17" ht="39">
      <c r="A32" s="10" t="s">
        <v>39</v>
      </c>
      <c r="B32" s="10" t="s">
        <v>2</v>
      </c>
      <c r="C32" s="10" t="s">
        <v>3</v>
      </c>
      <c r="D32" s="10" t="s">
        <v>4</v>
      </c>
      <c r="E32" s="10" t="s">
        <v>5</v>
      </c>
      <c r="F32" s="10" t="s">
        <v>6</v>
      </c>
      <c r="G32" s="10" t="s">
        <v>7</v>
      </c>
      <c r="H32" s="10" t="s">
        <v>8</v>
      </c>
      <c r="I32" s="10" t="s">
        <v>9</v>
      </c>
      <c r="J32" s="10" t="s">
        <v>10</v>
      </c>
      <c r="K32" s="10" t="s">
        <v>11</v>
      </c>
      <c r="L32" s="10" t="s">
        <v>24</v>
      </c>
      <c r="M32" s="209" t="s">
        <v>12</v>
      </c>
      <c r="N32" s="210"/>
      <c r="O32" s="210"/>
      <c r="P32" s="210"/>
      <c r="Q32" s="211"/>
    </row>
    <row r="33" spans="1:17" ht="15">
      <c r="A33" s="57">
        <v>20502</v>
      </c>
      <c r="B33" s="57" t="s">
        <v>41</v>
      </c>
      <c r="C33" s="57" t="s">
        <v>42</v>
      </c>
      <c r="D33" s="57" t="s">
        <v>45</v>
      </c>
      <c r="E33" s="57">
        <v>12</v>
      </c>
      <c r="F33" s="57" t="s">
        <v>43</v>
      </c>
      <c r="G33" s="58">
        <v>255000</v>
      </c>
      <c r="H33" s="57" t="s">
        <v>44</v>
      </c>
      <c r="I33" s="57">
        <v>66</v>
      </c>
      <c r="J33" s="57">
        <v>2</v>
      </c>
      <c r="K33" s="59" t="s">
        <v>53</v>
      </c>
      <c r="L33" s="60">
        <v>43921</v>
      </c>
      <c r="M33" s="232" t="s">
        <v>89</v>
      </c>
      <c r="N33" s="210"/>
      <c r="O33" s="210"/>
      <c r="P33" s="210"/>
      <c r="Q33" s="211"/>
    </row>
    <row r="34" spans="1:17" ht="15">
      <c r="A34" s="57">
        <v>20329</v>
      </c>
      <c r="B34" s="57" t="s">
        <v>57</v>
      </c>
      <c r="C34" s="57" t="s">
        <v>58</v>
      </c>
      <c r="D34" s="57" t="s">
        <v>59</v>
      </c>
      <c r="E34" s="57">
        <v>6</v>
      </c>
      <c r="F34" s="57" t="s">
        <v>43</v>
      </c>
      <c r="G34" s="58">
        <v>2650000</v>
      </c>
      <c r="H34" s="57" t="s">
        <v>44</v>
      </c>
      <c r="I34" s="57">
        <v>48</v>
      </c>
      <c r="J34" s="57">
        <v>27</v>
      </c>
      <c r="K34" s="59">
        <v>0.09</v>
      </c>
      <c r="L34" s="60">
        <v>43922</v>
      </c>
      <c r="M34" s="232" t="s">
        <v>97</v>
      </c>
      <c r="N34" s="233"/>
      <c r="O34" s="233"/>
      <c r="P34" s="233"/>
      <c r="Q34" s="234"/>
    </row>
    <row r="35" spans="1:17" ht="15">
      <c r="A35" s="57">
        <v>20463</v>
      </c>
      <c r="B35" s="57" t="s">
        <v>72</v>
      </c>
      <c r="C35" s="57" t="s">
        <v>74</v>
      </c>
      <c r="D35" s="57" t="s">
        <v>75</v>
      </c>
      <c r="E35" s="57">
        <v>4</v>
      </c>
      <c r="F35" s="57" t="s">
        <v>73</v>
      </c>
      <c r="G35" s="58">
        <v>925000</v>
      </c>
      <c r="H35" s="57" t="s">
        <v>44</v>
      </c>
      <c r="I35" s="57">
        <v>48</v>
      </c>
      <c r="J35" s="57">
        <v>16</v>
      </c>
      <c r="K35" s="59">
        <v>0.04</v>
      </c>
      <c r="L35" s="60">
        <v>43949</v>
      </c>
      <c r="M35" s="232"/>
      <c r="N35" s="233"/>
      <c r="O35" s="233"/>
      <c r="P35" s="233"/>
      <c r="Q35" s="234"/>
    </row>
    <row r="36" spans="1:17" ht="15">
      <c r="A36" s="57">
        <v>20464</v>
      </c>
      <c r="B36" s="57" t="s">
        <v>76</v>
      </c>
      <c r="C36" s="57" t="s">
        <v>77</v>
      </c>
      <c r="D36" s="57" t="s">
        <v>78</v>
      </c>
      <c r="E36" s="57">
        <v>4</v>
      </c>
      <c r="F36" s="57" t="s">
        <v>73</v>
      </c>
      <c r="G36" s="58">
        <v>1650000</v>
      </c>
      <c r="H36" s="57" t="s">
        <v>44</v>
      </c>
      <c r="I36" s="57">
        <v>76</v>
      </c>
      <c r="J36" s="57">
        <v>28</v>
      </c>
      <c r="K36" s="59">
        <v>0.04</v>
      </c>
      <c r="L36" s="60">
        <v>43949</v>
      </c>
      <c r="M36" s="232"/>
      <c r="N36" s="233"/>
      <c r="O36" s="233"/>
      <c r="P36" s="233"/>
      <c r="Q36" s="234"/>
    </row>
    <row r="37" spans="1:17" s="2" customFormat="1" ht="15">
      <c r="A37" s="94">
        <v>20329</v>
      </c>
      <c r="B37" s="94" t="s">
        <v>57</v>
      </c>
      <c r="C37" s="94" t="s">
        <v>58</v>
      </c>
      <c r="D37" s="94" t="s">
        <v>59</v>
      </c>
      <c r="E37" s="94">
        <v>6</v>
      </c>
      <c r="F37" s="94" t="s">
        <v>43</v>
      </c>
      <c r="G37" s="12">
        <v>350000</v>
      </c>
      <c r="H37" s="94" t="s">
        <v>44</v>
      </c>
      <c r="I37" s="94">
        <v>48</v>
      </c>
      <c r="J37" s="94">
        <v>3</v>
      </c>
      <c r="K37" s="96" t="s">
        <v>53</v>
      </c>
      <c r="L37" s="151">
        <v>44075</v>
      </c>
      <c r="M37" s="232" t="s">
        <v>111</v>
      </c>
      <c r="N37" s="242"/>
      <c r="O37" s="242"/>
      <c r="P37" s="242"/>
      <c r="Q37" s="243"/>
    </row>
    <row r="38" spans="1:17" ht="17.25">
      <c r="A38" s="57">
        <v>20200</v>
      </c>
      <c r="B38" s="57" t="s">
        <v>63</v>
      </c>
      <c r="C38" s="57" t="s">
        <v>64</v>
      </c>
      <c r="D38" s="57" t="s">
        <v>65</v>
      </c>
      <c r="E38" s="57">
        <v>8</v>
      </c>
      <c r="F38" s="57" t="s">
        <v>43</v>
      </c>
      <c r="G38" s="58">
        <v>3000000</v>
      </c>
      <c r="H38" s="57" t="s">
        <v>44</v>
      </c>
      <c r="I38" s="57">
        <v>120</v>
      </c>
      <c r="J38" s="57">
        <v>25</v>
      </c>
      <c r="K38" s="59">
        <v>0.09</v>
      </c>
      <c r="L38" s="152" t="s">
        <v>101</v>
      </c>
      <c r="M38" s="232"/>
      <c r="N38" s="233"/>
      <c r="O38" s="233"/>
      <c r="P38" s="233"/>
      <c r="Q38" s="234"/>
    </row>
    <row r="39" spans="1:17" ht="18" thickBot="1">
      <c r="A39" s="94">
        <v>20012</v>
      </c>
      <c r="B39" s="94" t="s">
        <v>69</v>
      </c>
      <c r="C39" s="94" t="s">
        <v>67</v>
      </c>
      <c r="D39" s="94" t="s">
        <v>67</v>
      </c>
      <c r="E39" s="94">
        <v>12</v>
      </c>
      <c r="F39" s="94" t="s">
        <v>43</v>
      </c>
      <c r="G39" s="12">
        <v>2000000</v>
      </c>
      <c r="H39" s="94" t="s">
        <v>44</v>
      </c>
      <c r="I39" s="94">
        <v>120</v>
      </c>
      <c r="J39" s="94">
        <v>20</v>
      </c>
      <c r="K39" s="96">
        <v>0.09</v>
      </c>
      <c r="L39" s="152" t="s">
        <v>101</v>
      </c>
      <c r="M39" s="232"/>
      <c r="N39" s="242"/>
      <c r="O39" s="242"/>
      <c r="P39" s="242"/>
      <c r="Q39" s="243"/>
    </row>
    <row r="40" spans="1:17" ht="15" customHeight="1" thickBot="1">
      <c r="A40" s="235" t="s">
        <v>33</v>
      </c>
      <c r="B40" s="236"/>
      <c r="C40" s="236"/>
      <c r="D40" s="236"/>
      <c r="E40" s="236"/>
      <c r="F40" s="236"/>
      <c r="G40" s="56">
        <f>SUM(G33:G39)</f>
        <v>10830000</v>
      </c>
      <c r="H40" s="31" t="s">
        <v>9</v>
      </c>
      <c r="I40" s="106">
        <f>SUM(I33:I37)</f>
        <v>286</v>
      </c>
      <c r="J40" s="106">
        <f>SUM(J33:J37)</f>
        <v>76</v>
      </c>
      <c r="K40" s="33"/>
      <c r="L40" s="34"/>
      <c r="M40" s="172"/>
      <c r="N40" s="172"/>
      <c r="O40" s="172"/>
      <c r="P40" s="172"/>
      <c r="Q40" s="173"/>
    </row>
    <row r="41" spans="1:17" ht="15.75" customHeight="1" thickBot="1">
      <c r="A41" s="229" t="s">
        <v>34</v>
      </c>
      <c r="B41" s="223"/>
      <c r="C41" s="223"/>
      <c r="D41" s="223"/>
      <c r="E41" s="223"/>
      <c r="F41" s="223"/>
      <c r="G41" s="17">
        <f>G33+G34</f>
        <v>2905000</v>
      </c>
      <c r="H41" s="18" t="s">
        <v>9</v>
      </c>
      <c r="I41" s="18">
        <f>I33+I34</f>
        <v>114</v>
      </c>
      <c r="J41" s="18">
        <f>J33+J34</f>
        <v>29</v>
      </c>
      <c r="K41" s="171"/>
      <c r="L41" s="172"/>
      <c r="M41" s="168"/>
      <c r="N41" s="168"/>
      <c r="O41" s="168"/>
      <c r="P41" s="168"/>
      <c r="Q41" s="169"/>
    </row>
    <row r="42" spans="1:17" ht="15" customHeight="1">
      <c r="A42" s="237" t="s">
        <v>27</v>
      </c>
      <c r="B42" s="238"/>
      <c r="C42" s="238"/>
      <c r="D42" s="238"/>
      <c r="E42" s="238"/>
      <c r="F42" s="238"/>
      <c r="G42" s="22">
        <f>13846168-G41</f>
        <v>10941168</v>
      </c>
      <c r="H42" s="239"/>
      <c r="I42" s="240"/>
      <c r="J42" s="240"/>
      <c r="K42" s="240"/>
      <c r="L42" s="240"/>
      <c r="M42" s="240"/>
      <c r="N42" s="240"/>
      <c r="O42" s="240"/>
      <c r="P42" s="240"/>
      <c r="Q42" s="241"/>
    </row>
    <row r="43" spans="1:17" ht="15" customHeight="1">
      <c r="A43" s="53"/>
      <c r="B43" s="53"/>
      <c r="C43" s="53"/>
      <c r="D43" s="53"/>
      <c r="E43" s="53"/>
      <c r="F43" s="176"/>
      <c r="G43" s="54"/>
      <c r="H43" s="53"/>
      <c r="I43" s="53"/>
      <c r="J43" s="53"/>
      <c r="K43" s="53"/>
      <c r="L43" s="53"/>
      <c r="M43" s="167"/>
      <c r="N43" s="53"/>
      <c r="O43" s="53"/>
      <c r="P43" s="53"/>
      <c r="Q43" s="53"/>
    </row>
    <row r="44" spans="1:17" ht="15" customHeight="1">
      <c r="A44" s="246" t="s">
        <v>51</v>
      </c>
      <c r="B44" s="246"/>
      <c r="C44" s="246"/>
      <c r="D44" s="246"/>
      <c r="E44" s="246"/>
      <c r="F44" s="246"/>
      <c r="G44" s="246"/>
      <c r="H44" s="246"/>
      <c r="I44" s="246"/>
      <c r="J44" s="246"/>
      <c r="K44" s="246"/>
      <c r="L44" s="246"/>
      <c r="M44" s="246"/>
      <c r="N44" s="53"/>
      <c r="O44" s="53"/>
      <c r="P44" s="53"/>
      <c r="Q44" s="53"/>
    </row>
    <row r="45" spans="1:17" ht="15" customHeight="1">
      <c r="A45" s="246" t="s">
        <v>29</v>
      </c>
      <c r="B45" s="246"/>
      <c r="C45" s="246"/>
      <c r="D45" s="246"/>
      <c r="E45" s="246"/>
      <c r="F45" s="246"/>
      <c r="G45" s="246"/>
      <c r="H45" s="246"/>
      <c r="I45" s="246"/>
      <c r="J45" s="246"/>
      <c r="K45" s="246"/>
      <c r="L45" s="246"/>
      <c r="M45" s="246"/>
      <c r="N45" s="53"/>
      <c r="O45" s="53"/>
      <c r="P45" s="53"/>
      <c r="Q45" s="53"/>
    </row>
    <row r="46" spans="1:17" ht="15">
      <c r="A46" s="246" t="s">
        <v>102</v>
      </c>
      <c r="B46" s="246"/>
      <c r="C46" s="246"/>
      <c r="D46" s="246"/>
      <c r="E46" s="246"/>
      <c r="F46" s="246"/>
      <c r="G46" s="246"/>
      <c r="H46" s="246"/>
      <c r="I46" s="246"/>
      <c r="J46" s="246"/>
      <c r="K46" s="246"/>
      <c r="L46" s="246"/>
      <c r="M46" s="246"/>
      <c r="N46" s="53"/>
      <c r="O46" s="53"/>
      <c r="P46" s="53"/>
      <c r="Q46" s="53"/>
    </row>
  </sheetData>
  <sheetProtection/>
  <mergeCells count="55">
    <mergeCell ref="A1:Q1"/>
    <mergeCell ref="A2:Q2"/>
    <mergeCell ref="A3:Q3"/>
    <mergeCell ref="A4:Q4"/>
    <mergeCell ref="A5:Q5"/>
    <mergeCell ref="M6:P6"/>
    <mergeCell ref="A7:C7"/>
    <mergeCell ref="H7:J7"/>
    <mergeCell ref="K7:L7"/>
    <mergeCell ref="M7:O7"/>
    <mergeCell ref="P7:Q7"/>
    <mergeCell ref="M8:Q8"/>
    <mergeCell ref="M9:Q9"/>
    <mergeCell ref="M10:Q10"/>
    <mergeCell ref="M11:Q11"/>
    <mergeCell ref="M12:Q12"/>
    <mergeCell ref="M13:Q13"/>
    <mergeCell ref="M14:Q14"/>
    <mergeCell ref="M15:Q15"/>
    <mergeCell ref="M17:Q17"/>
    <mergeCell ref="A18:F18"/>
    <mergeCell ref="K18:Q18"/>
    <mergeCell ref="A19:F19"/>
    <mergeCell ref="K19:Q19"/>
    <mergeCell ref="A20:F20"/>
    <mergeCell ref="A21:B21"/>
    <mergeCell ref="H21:J21"/>
    <mergeCell ref="K21:L21"/>
    <mergeCell ref="M21:O21"/>
    <mergeCell ref="P21:Q21"/>
    <mergeCell ref="M22:Q22"/>
    <mergeCell ref="M23:Q23"/>
    <mergeCell ref="M24:Q24"/>
    <mergeCell ref="A25:F25"/>
    <mergeCell ref="A26:F26"/>
    <mergeCell ref="A27:F27"/>
    <mergeCell ref="H27:Q27"/>
    <mergeCell ref="A42:F42"/>
    <mergeCell ref="H42:Q42"/>
    <mergeCell ref="A31:B31"/>
    <mergeCell ref="M31:P31"/>
    <mergeCell ref="M32:Q32"/>
    <mergeCell ref="M33:Q33"/>
    <mergeCell ref="M34:Q34"/>
    <mergeCell ref="M35:Q35"/>
    <mergeCell ref="A44:M44"/>
    <mergeCell ref="A45:M45"/>
    <mergeCell ref="A46:M46"/>
    <mergeCell ref="M39:Q39"/>
    <mergeCell ref="M16:Q16"/>
    <mergeCell ref="M36:Q36"/>
    <mergeCell ref="M38:Q38"/>
    <mergeCell ref="M37:Q37"/>
    <mergeCell ref="A40:F40"/>
    <mergeCell ref="A41:F41"/>
  </mergeCells>
  <printOptions/>
  <pageMargins left="0.7" right="0.7" top="0.75" bottom="0.75" header="0.3" footer="0.3"/>
  <pageSetup fitToHeight="2" fitToWidth="1" horizontalDpi="600" verticalDpi="600" orientation="landscape" scale="51" r:id="rId2"/>
  <drawing r:id="rId1"/>
</worksheet>
</file>

<file path=xl/worksheets/sheet3.xml><?xml version="1.0" encoding="utf-8"?>
<worksheet xmlns="http://schemas.openxmlformats.org/spreadsheetml/2006/main" xmlns:r="http://schemas.openxmlformats.org/officeDocument/2006/relationships">
  <dimension ref="A1:Q45"/>
  <sheetViews>
    <sheetView showGridLines="0" zoomScalePageLayoutView="0" workbookViewId="0" topLeftCell="A1">
      <selection activeCell="J39" sqref="J39"/>
    </sheetView>
  </sheetViews>
  <sheetFormatPr defaultColWidth="9.140625" defaultRowHeight="15"/>
  <cols>
    <col min="1" max="1" width="9.8515625" style="1" customWidth="1"/>
    <col min="2" max="2" width="43.7109375" style="1" customWidth="1"/>
    <col min="3" max="3" width="17.421875" style="1" customWidth="1"/>
    <col min="4" max="4" width="15.57421875" style="1" customWidth="1"/>
    <col min="5" max="5" width="6.7109375" style="1" customWidth="1"/>
    <col min="6" max="6" width="8.28125" style="1" customWidth="1"/>
    <col min="7" max="7" width="14.57421875" style="1" customWidth="1"/>
    <col min="8" max="8" width="18.57421875" style="1" customWidth="1"/>
    <col min="9" max="9" width="7.00390625" style="1" customWidth="1"/>
    <col min="10" max="10" width="10.7109375" style="1" customWidth="1"/>
    <col min="11" max="11" width="9.140625" style="1" customWidth="1"/>
    <col min="12" max="12" width="11.28125" style="1" customWidth="1"/>
    <col min="13" max="14" width="11.7109375" style="1" customWidth="1"/>
    <col min="15" max="15" width="9.140625" style="1" customWidth="1"/>
    <col min="16" max="16" width="11.8515625" style="1" customWidth="1"/>
    <col min="17" max="17" width="20.140625" style="1" customWidth="1"/>
    <col min="18" max="16384" width="9.140625" style="1" customWidth="1"/>
  </cols>
  <sheetData>
    <row r="1" spans="1:17" ht="116.25" customHeight="1">
      <c r="A1" s="192"/>
      <c r="B1" s="192"/>
      <c r="C1" s="192"/>
      <c r="D1" s="192"/>
      <c r="E1" s="192"/>
      <c r="F1" s="192"/>
      <c r="G1" s="192"/>
      <c r="H1" s="192"/>
      <c r="I1" s="192"/>
      <c r="J1" s="192"/>
      <c r="K1" s="192"/>
      <c r="L1" s="192"/>
      <c r="M1" s="192"/>
      <c r="N1" s="192"/>
      <c r="O1" s="192"/>
      <c r="P1" s="192"/>
      <c r="Q1" s="192"/>
    </row>
    <row r="2" spans="1:17" ht="18" customHeight="1">
      <c r="A2" s="193" t="s">
        <v>103</v>
      </c>
      <c r="B2" s="193"/>
      <c r="C2" s="193"/>
      <c r="D2" s="193"/>
      <c r="E2" s="193"/>
      <c r="F2" s="193"/>
      <c r="G2" s="193"/>
      <c r="H2" s="193"/>
      <c r="I2" s="193"/>
      <c r="J2" s="193"/>
      <c r="K2" s="193"/>
      <c r="L2" s="193"/>
      <c r="M2" s="192"/>
      <c r="N2" s="192"/>
      <c r="O2" s="192"/>
      <c r="P2" s="192"/>
      <c r="Q2" s="192"/>
    </row>
    <row r="3" spans="1:17" ht="12.75" customHeight="1">
      <c r="A3" s="194" t="s">
        <v>96</v>
      </c>
      <c r="B3" s="194"/>
      <c r="C3" s="194"/>
      <c r="D3" s="194"/>
      <c r="E3" s="194"/>
      <c r="F3" s="194"/>
      <c r="G3" s="194"/>
      <c r="H3" s="194"/>
      <c r="I3" s="194"/>
      <c r="J3" s="194"/>
      <c r="K3" s="194"/>
      <c r="L3" s="194"/>
      <c r="M3" s="192"/>
      <c r="N3" s="192"/>
      <c r="O3" s="192"/>
      <c r="P3" s="192"/>
      <c r="Q3" s="192"/>
    </row>
    <row r="4" spans="1:17" ht="60" customHeight="1">
      <c r="A4" s="195" t="s">
        <v>98</v>
      </c>
      <c r="B4" s="195"/>
      <c r="C4" s="195"/>
      <c r="D4" s="195"/>
      <c r="E4" s="195"/>
      <c r="F4" s="195"/>
      <c r="G4" s="195"/>
      <c r="H4" s="195"/>
      <c r="I4" s="195"/>
      <c r="J4" s="195"/>
      <c r="K4" s="195"/>
      <c r="L4" s="195"/>
      <c r="M4" s="192"/>
      <c r="N4" s="192"/>
      <c r="O4" s="192"/>
      <c r="P4" s="192"/>
      <c r="Q4" s="192"/>
    </row>
    <row r="5" spans="1:17" ht="14.25" customHeight="1">
      <c r="A5" s="196" t="s">
        <v>25</v>
      </c>
      <c r="B5" s="197"/>
      <c r="C5" s="197"/>
      <c r="D5" s="197"/>
      <c r="E5" s="198"/>
      <c r="F5" s="198"/>
      <c r="G5" s="198"/>
      <c r="H5" s="198"/>
      <c r="I5" s="198"/>
      <c r="J5" s="198"/>
      <c r="K5" s="198"/>
      <c r="L5" s="198"/>
      <c r="M5" s="198"/>
      <c r="N5" s="198"/>
      <c r="O5" s="198"/>
      <c r="P5" s="198"/>
      <c r="Q5" s="198"/>
    </row>
    <row r="6" spans="1:17" ht="14.25" customHeight="1">
      <c r="A6" s="3"/>
      <c r="B6" s="4"/>
      <c r="C6" s="4"/>
      <c r="D6" s="4"/>
      <c r="E6" s="153"/>
      <c r="F6" s="153"/>
      <c r="G6" s="153"/>
      <c r="H6" s="153"/>
      <c r="I6" s="153"/>
      <c r="J6" s="153"/>
      <c r="K6" s="153"/>
      <c r="L6" s="153"/>
      <c r="M6" s="199"/>
      <c r="N6" s="199"/>
      <c r="O6" s="199"/>
      <c r="P6" s="199"/>
      <c r="Q6" s="6"/>
    </row>
    <row r="7" spans="1:17" ht="15.75">
      <c r="A7" s="200" t="s">
        <v>22</v>
      </c>
      <c r="B7" s="200"/>
      <c r="C7" s="201"/>
      <c r="D7" s="7"/>
      <c r="E7" s="7"/>
      <c r="F7" s="7"/>
      <c r="G7" s="8"/>
      <c r="H7" s="202"/>
      <c r="I7" s="203"/>
      <c r="J7" s="203"/>
      <c r="K7" s="204"/>
      <c r="L7" s="205"/>
      <c r="M7" s="206" t="s">
        <v>0</v>
      </c>
      <c r="N7" s="206"/>
      <c r="O7" s="206"/>
      <c r="P7" s="207">
        <v>14509857.2</v>
      </c>
      <c r="Q7" s="208"/>
    </row>
    <row r="8" spans="1:17" ht="39" customHeight="1">
      <c r="A8" s="10" t="s">
        <v>39</v>
      </c>
      <c r="B8" s="10" t="s">
        <v>2</v>
      </c>
      <c r="C8" s="10" t="s">
        <v>3</v>
      </c>
      <c r="D8" s="10" t="s">
        <v>4</v>
      </c>
      <c r="E8" s="10" t="s">
        <v>5</v>
      </c>
      <c r="F8" s="10" t="s">
        <v>6</v>
      </c>
      <c r="G8" s="10" t="s">
        <v>7</v>
      </c>
      <c r="H8" s="10" t="s">
        <v>8</v>
      </c>
      <c r="I8" s="10" t="s">
        <v>9</v>
      </c>
      <c r="J8" s="10" t="s">
        <v>10</v>
      </c>
      <c r="K8" s="10" t="s">
        <v>11</v>
      </c>
      <c r="L8" s="10" t="s">
        <v>24</v>
      </c>
      <c r="M8" s="209" t="s">
        <v>12</v>
      </c>
      <c r="N8" s="210"/>
      <c r="O8" s="210"/>
      <c r="P8" s="210"/>
      <c r="Q8" s="211"/>
    </row>
    <row r="9" spans="1:17" ht="15">
      <c r="A9" s="87">
        <v>20002</v>
      </c>
      <c r="B9" s="87" t="s">
        <v>99</v>
      </c>
      <c r="C9" s="87" t="s">
        <v>60</v>
      </c>
      <c r="D9" s="87" t="s">
        <v>61</v>
      </c>
      <c r="E9" s="87">
        <v>7</v>
      </c>
      <c r="F9" s="87" t="s">
        <v>43</v>
      </c>
      <c r="G9" s="12">
        <v>2000000</v>
      </c>
      <c r="H9" s="11" t="s">
        <v>52</v>
      </c>
      <c r="I9" s="13">
        <v>110</v>
      </c>
      <c r="J9" s="155">
        <v>14</v>
      </c>
      <c r="K9" s="96">
        <v>0.09</v>
      </c>
      <c r="L9" s="88">
        <v>43922</v>
      </c>
      <c r="M9" s="212" t="s">
        <v>97</v>
      </c>
      <c r="N9" s="213"/>
      <c r="O9" s="213"/>
      <c r="P9" s="213"/>
      <c r="Q9" s="214"/>
    </row>
    <row r="10" spans="1:17" ht="15">
      <c r="A10" s="87">
        <v>20040</v>
      </c>
      <c r="B10" s="87" t="s">
        <v>62</v>
      </c>
      <c r="C10" s="87" t="s">
        <v>60</v>
      </c>
      <c r="D10" s="87" t="s">
        <v>61</v>
      </c>
      <c r="E10" s="87">
        <v>7</v>
      </c>
      <c r="F10" s="87" t="s">
        <v>43</v>
      </c>
      <c r="G10" s="118">
        <v>0</v>
      </c>
      <c r="H10" s="87" t="s">
        <v>52</v>
      </c>
      <c r="I10" s="116">
        <v>135</v>
      </c>
      <c r="J10" s="117">
        <v>25</v>
      </c>
      <c r="K10" s="96">
        <v>0.09</v>
      </c>
      <c r="L10" s="88">
        <v>43922</v>
      </c>
      <c r="M10" s="215" t="s">
        <v>81</v>
      </c>
      <c r="N10" s="216"/>
      <c r="O10" s="216"/>
      <c r="P10" s="216"/>
      <c r="Q10" s="217"/>
    </row>
    <row r="11" spans="1:17" ht="15">
      <c r="A11" s="11">
        <v>20501</v>
      </c>
      <c r="B11" s="11" t="s">
        <v>46</v>
      </c>
      <c r="C11" s="11" t="s">
        <v>48</v>
      </c>
      <c r="D11" s="11" t="s">
        <v>49</v>
      </c>
      <c r="E11" s="11">
        <v>11</v>
      </c>
      <c r="F11" s="11" t="s">
        <v>50</v>
      </c>
      <c r="G11" s="12">
        <v>2000000</v>
      </c>
      <c r="H11" s="11" t="s">
        <v>52</v>
      </c>
      <c r="I11" s="13">
        <v>40</v>
      </c>
      <c r="J11" s="155">
        <v>14</v>
      </c>
      <c r="K11" s="95" t="s">
        <v>53</v>
      </c>
      <c r="L11" s="16">
        <v>43979</v>
      </c>
      <c r="M11" s="218"/>
      <c r="N11" s="219"/>
      <c r="O11" s="219"/>
      <c r="P11" s="219"/>
      <c r="Q11" s="219"/>
    </row>
    <row r="12" spans="1:17" ht="15.75" customHeight="1">
      <c r="A12" s="11">
        <v>20406</v>
      </c>
      <c r="B12" s="11" t="s">
        <v>84</v>
      </c>
      <c r="C12" s="11" t="s">
        <v>85</v>
      </c>
      <c r="D12" s="11" t="s">
        <v>56</v>
      </c>
      <c r="E12" s="11">
        <v>3</v>
      </c>
      <c r="F12" s="11" t="s">
        <v>43</v>
      </c>
      <c r="G12" s="12">
        <v>3000000</v>
      </c>
      <c r="H12" s="11" t="s">
        <v>44</v>
      </c>
      <c r="I12" s="13">
        <v>94</v>
      </c>
      <c r="J12" s="155">
        <v>19</v>
      </c>
      <c r="K12" s="95">
        <v>0.04</v>
      </c>
      <c r="L12" s="16">
        <v>43986</v>
      </c>
      <c r="M12" s="212" t="s">
        <v>89</v>
      </c>
      <c r="N12" s="213"/>
      <c r="O12" s="213"/>
      <c r="P12" s="213"/>
      <c r="Q12" s="214"/>
    </row>
    <row r="13" spans="1:17" ht="15">
      <c r="A13" s="11">
        <v>20503</v>
      </c>
      <c r="B13" s="11" t="s">
        <v>91</v>
      </c>
      <c r="C13" s="11" t="s">
        <v>90</v>
      </c>
      <c r="D13" s="11" t="s">
        <v>92</v>
      </c>
      <c r="E13" s="11">
        <v>8</v>
      </c>
      <c r="F13" s="11" t="s">
        <v>43</v>
      </c>
      <c r="G13" s="12">
        <v>3000000</v>
      </c>
      <c r="H13" s="11"/>
      <c r="I13" s="13">
        <v>30</v>
      </c>
      <c r="J13" s="155">
        <v>30</v>
      </c>
      <c r="K13" s="95" t="s">
        <v>53</v>
      </c>
      <c r="L13" s="16">
        <v>44018</v>
      </c>
      <c r="M13" s="212"/>
      <c r="N13" s="213"/>
      <c r="O13" s="213"/>
      <c r="P13" s="213"/>
      <c r="Q13" s="214"/>
    </row>
    <row r="14" spans="1:17" ht="15">
      <c r="A14" s="11">
        <v>20504</v>
      </c>
      <c r="B14" s="11" t="s">
        <v>100</v>
      </c>
      <c r="C14" s="11" t="s">
        <v>60</v>
      </c>
      <c r="D14" s="11" t="s">
        <v>61</v>
      </c>
      <c r="E14" s="11">
        <v>7</v>
      </c>
      <c r="F14" s="11" t="s">
        <v>43</v>
      </c>
      <c r="G14" s="12">
        <v>3000000</v>
      </c>
      <c r="H14" s="11" t="s">
        <v>52</v>
      </c>
      <c r="I14" s="13">
        <v>61</v>
      </c>
      <c r="J14" s="155">
        <v>21</v>
      </c>
      <c r="K14" s="95" t="s">
        <v>53</v>
      </c>
      <c r="L14" s="16">
        <v>44036</v>
      </c>
      <c r="M14" s="212"/>
      <c r="N14" s="213"/>
      <c r="O14" s="213"/>
      <c r="P14" s="213"/>
      <c r="Q14" s="214"/>
    </row>
    <row r="15" spans="1:17" ht="15">
      <c r="A15" s="11">
        <v>20505</v>
      </c>
      <c r="B15" s="11" t="s">
        <v>104</v>
      </c>
      <c r="C15" s="11" t="s">
        <v>60</v>
      </c>
      <c r="D15" s="11" t="s">
        <v>61</v>
      </c>
      <c r="E15" s="11">
        <v>7</v>
      </c>
      <c r="F15" s="11" t="s">
        <v>43</v>
      </c>
      <c r="G15" s="12">
        <v>1000000</v>
      </c>
      <c r="H15" s="11" t="s">
        <v>52</v>
      </c>
      <c r="I15" s="13">
        <v>40</v>
      </c>
      <c r="J15" s="155">
        <v>7</v>
      </c>
      <c r="K15" s="95" t="s">
        <v>53</v>
      </c>
      <c r="L15" s="16">
        <v>44043</v>
      </c>
      <c r="M15" s="212" t="s">
        <v>107</v>
      </c>
      <c r="N15" s="213"/>
      <c r="O15" s="213"/>
      <c r="P15" s="213"/>
      <c r="Q15" s="214"/>
    </row>
    <row r="16" spans="1:17" ht="15">
      <c r="A16" s="11">
        <v>20462</v>
      </c>
      <c r="B16" s="11" t="s">
        <v>105</v>
      </c>
      <c r="C16" s="11" t="s">
        <v>106</v>
      </c>
      <c r="D16" s="11" t="s">
        <v>49</v>
      </c>
      <c r="E16" s="11">
        <v>11</v>
      </c>
      <c r="F16" s="11" t="s">
        <v>43</v>
      </c>
      <c r="G16" s="12">
        <v>3000000</v>
      </c>
      <c r="H16" s="11" t="s">
        <v>13</v>
      </c>
      <c r="I16" s="13">
        <v>166</v>
      </c>
      <c r="J16" s="166">
        <v>9</v>
      </c>
      <c r="K16" s="95">
        <v>0.04</v>
      </c>
      <c r="L16" s="16">
        <v>44049</v>
      </c>
      <c r="M16" s="163"/>
      <c r="N16" s="164"/>
      <c r="O16" s="164"/>
      <c r="P16" s="164"/>
      <c r="Q16" s="165"/>
    </row>
    <row r="17" spans="1:17" ht="18" thickBot="1">
      <c r="A17" s="145">
        <v>20224</v>
      </c>
      <c r="B17" s="145" t="s">
        <v>54</v>
      </c>
      <c r="C17" s="145" t="s">
        <v>55</v>
      </c>
      <c r="D17" s="145" t="s">
        <v>56</v>
      </c>
      <c r="E17" s="145">
        <v>3</v>
      </c>
      <c r="F17" s="145" t="s">
        <v>43</v>
      </c>
      <c r="G17" s="146">
        <v>1954000</v>
      </c>
      <c r="H17" s="147" t="s">
        <v>52</v>
      </c>
      <c r="I17" s="148">
        <v>68</v>
      </c>
      <c r="J17" s="156">
        <v>13</v>
      </c>
      <c r="K17" s="150">
        <v>0.09</v>
      </c>
      <c r="L17" s="151" t="s">
        <v>101</v>
      </c>
      <c r="M17" s="220"/>
      <c r="N17" s="221"/>
      <c r="O17" s="221"/>
      <c r="P17" s="221"/>
      <c r="Q17" s="221"/>
    </row>
    <row r="18" spans="1:17" ht="15" customHeight="1" thickBot="1">
      <c r="A18" s="229" t="s">
        <v>30</v>
      </c>
      <c r="B18" s="223"/>
      <c r="C18" s="223"/>
      <c r="D18" s="223"/>
      <c r="E18" s="223"/>
      <c r="F18" s="223"/>
      <c r="G18" s="17">
        <f>SUM(G9:G17)</f>
        <v>18954000</v>
      </c>
      <c r="H18" s="18" t="s">
        <v>9</v>
      </c>
      <c r="I18" s="19">
        <f>SUM(I9:I17)</f>
        <v>744</v>
      </c>
      <c r="J18" s="19">
        <f>SUM(J9:J17)</f>
        <v>152</v>
      </c>
      <c r="K18" s="230"/>
      <c r="L18" s="227"/>
      <c r="M18" s="227"/>
      <c r="N18" s="227"/>
      <c r="O18" s="227"/>
      <c r="P18" s="227"/>
      <c r="Q18" s="228"/>
    </row>
    <row r="19" spans="1:17" ht="15" customHeight="1" thickBot="1">
      <c r="A19" s="229" t="s">
        <v>31</v>
      </c>
      <c r="B19" s="223"/>
      <c r="C19" s="223"/>
      <c r="D19" s="223"/>
      <c r="E19" s="223"/>
      <c r="F19" s="223"/>
      <c r="G19" s="17">
        <f>G13+G9</f>
        <v>5000000</v>
      </c>
      <c r="H19" s="18" t="s">
        <v>9</v>
      </c>
      <c r="I19" s="20">
        <f>I12+I9</f>
        <v>204</v>
      </c>
      <c r="J19" s="20">
        <f>J12+J9</f>
        <v>33</v>
      </c>
      <c r="K19" s="230"/>
      <c r="L19" s="227"/>
      <c r="M19" s="227"/>
      <c r="N19" s="227"/>
      <c r="O19" s="227"/>
      <c r="P19" s="227"/>
      <c r="Q19" s="228"/>
    </row>
    <row r="20" spans="1:17" ht="15" customHeight="1" thickBot="1">
      <c r="A20" s="229" t="s">
        <v>32</v>
      </c>
      <c r="B20" s="223"/>
      <c r="C20" s="223"/>
      <c r="D20" s="223"/>
      <c r="E20" s="223"/>
      <c r="F20" s="223"/>
      <c r="G20" s="17">
        <f>P7-G19</f>
        <v>9509857.2</v>
      </c>
      <c r="H20" s="71"/>
      <c r="I20" s="72"/>
      <c r="J20" s="72"/>
      <c r="K20" s="70"/>
      <c r="L20" s="158"/>
      <c r="M20" s="158"/>
      <c r="N20" s="158"/>
      <c r="O20" s="158"/>
      <c r="P20" s="158"/>
      <c r="Q20" s="159"/>
    </row>
    <row r="21" spans="1:17" ht="64.5" customHeight="1">
      <c r="A21" s="231" t="s">
        <v>14</v>
      </c>
      <c r="B21" s="231"/>
      <c r="C21" s="23"/>
      <c r="D21" s="23"/>
      <c r="E21" s="24"/>
      <c r="F21" s="23"/>
      <c r="G21" s="25"/>
      <c r="H21" s="202"/>
      <c r="I21" s="203"/>
      <c r="J21" s="203"/>
      <c r="K21" s="204"/>
      <c r="L21" s="205"/>
      <c r="M21" s="206" t="s">
        <v>0</v>
      </c>
      <c r="N21" s="206"/>
      <c r="O21" s="206"/>
      <c r="P21" s="207">
        <v>0</v>
      </c>
      <c r="Q21" s="208"/>
    </row>
    <row r="22" spans="1:17" ht="39">
      <c r="A22" s="10" t="s">
        <v>39</v>
      </c>
      <c r="B22" s="10" t="s">
        <v>2</v>
      </c>
      <c r="C22" s="10" t="s">
        <v>3</v>
      </c>
      <c r="D22" s="10" t="s">
        <v>4</v>
      </c>
      <c r="E22" s="10" t="s">
        <v>5</v>
      </c>
      <c r="F22" s="10" t="s">
        <v>6</v>
      </c>
      <c r="G22" s="10" t="s">
        <v>7</v>
      </c>
      <c r="H22" s="10" t="s">
        <v>8</v>
      </c>
      <c r="I22" s="10" t="s">
        <v>9</v>
      </c>
      <c r="J22" s="10" t="s">
        <v>10</v>
      </c>
      <c r="K22" s="10" t="s">
        <v>11</v>
      </c>
      <c r="L22" s="10" t="s">
        <v>24</v>
      </c>
      <c r="M22" s="209" t="s">
        <v>12</v>
      </c>
      <c r="N22" s="210"/>
      <c r="O22" s="210"/>
      <c r="P22" s="210"/>
      <c r="Q22" s="211"/>
    </row>
    <row r="23" spans="1:17" ht="15">
      <c r="A23" s="57">
        <v>20317</v>
      </c>
      <c r="B23" s="57" t="s">
        <v>66</v>
      </c>
      <c r="C23" s="57" t="s">
        <v>67</v>
      </c>
      <c r="D23" s="57" t="s">
        <v>67</v>
      </c>
      <c r="E23" s="57">
        <v>12</v>
      </c>
      <c r="F23" s="57" t="s">
        <v>43</v>
      </c>
      <c r="G23" s="12">
        <v>0</v>
      </c>
      <c r="H23" s="57" t="s">
        <v>44</v>
      </c>
      <c r="I23" s="57">
        <v>124</v>
      </c>
      <c r="J23" s="57">
        <v>20</v>
      </c>
      <c r="K23" s="96">
        <v>0.09</v>
      </c>
      <c r="L23" s="88">
        <v>43922</v>
      </c>
      <c r="M23" s="232" t="s">
        <v>82</v>
      </c>
      <c r="N23" s="233"/>
      <c r="O23" s="233"/>
      <c r="P23" s="233"/>
      <c r="Q23" s="234"/>
    </row>
    <row r="24" spans="1:17" ht="15.75" thickBot="1">
      <c r="A24" s="57">
        <v>20344</v>
      </c>
      <c r="B24" s="57" t="s">
        <v>68</v>
      </c>
      <c r="C24" s="57" t="s">
        <v>67</v>
      </c>
      <c r="D24" s="57" t="s">
        <v>67</v>
      </c>
      <c r="E24" s="57">
        <v>12</v>
      </c>
      <c r="F24" s="57" t="s">
        <v>43</v>
      </c>
      <c r="G24" s="12">
        <v>0</v>
      </c>
      <c r="H24" s="57" t="s">
        <v>13</v>
      </c>
      <c r="I24" s="57">
        <v>149</v>
      </c>
      <c r="J24" s="57">
        <v>21</v>
      </c>
      <c r="K24" s="96">
        <v>0.09</v>
      </c>
      <c r="L24" s="88">
        <v>43922</v>
      </c>
      <c r="M24" s="232" t="s">
        <v>82</v>
      </c>
      <c r="N24" s="233"/>
      <c r="O24" s="233"/>
      <c r="P24" s="233"/>
      <c r="Q24" s="234"/>
    </row>
    <row r="25" spans="1:17" ht="15.75" thickBot="1">
      <c r="A25" s="235" t="s">
        <v>16</v>
      </c>
      <c r="B25" s="236"/>
      <c r="C25" s="236"/>
      <c r="D25" s="236"/>
      <c r="E25" s="236"/>
      <c r="F25" s="236"/>
      <c r="G25" s="56">
        <f>SUM(G23:G24)</f>
        <v>0</v>
      </c>
      <c r="H25" s="31" t="s">
        <v>9</v>
      </c>
      <c r="I25" s="106">
        <f>SUM(I23:I24)</f>
        <v>273</v>
      </c>
      <c r="J25" s="106">
        <f>SUM(J23:J24)</f>
        <v>41</v>
      </c>
      <c r="K25" s="33"/>
      <c r="L25" s="34"/>
      <c r="M25" s="158"/>
      <c r="N25" s="158"/>
      <c r="O25" s="158"/>
      <c r="P25" s="158"/>
      <c r="Q25" s="159"/>
    </row>
    <row r="26" spans="1:17" ht="15.75" thickBot="1">
      <c r="A26" s="229" t="s">
        <v>17</v>
      </c>
      <c r="B26" s="223"/>
      <c r="C26" s="223"/>
      <c r="D26" s="223"/>
      <c r="E26" s="223"/>
      <c r="F26" s="223"/>
      <c r="G26" s="17">
        <v>0</v>
      </c>
      <c r="H26" s="18" t="s">
        <v>9</v>
      </c>
      <c r="I26" s="18">
        <v>0</v>
      </c>
      <c r="J26" s="18">
        <v>0</v>
      </c>
      <c r="K26" s="157"/>
      <c r="L26" s="158"/>
      <c r="M26" s="160"/>
      <c r="N26" s="160"/>
      <c r="O26" s="160"/>
      <c r="P26" s="160"/>
      <c r="Q26" s="161"/>
    </row>
    <row r="27" spans="1:17" ht="15" customHeight="1">
      <c r="A27" s="237" t="s">
        <v>18</v>
      </c>
      <c r="B27" s="238"/>
      <c r="C27" s="238"/>
      <c r="D27" s="238"/>
      <c r="E27" s="238"/>
      <c r="F27" s="238"/>
      <c r="G27" s="22">
        <f>SUM(P21-G26)</f>
        <v>0</v>
      </c>
      <c r="H27" s="239"/>
      <c r="I27" s="240"/>
      <c r="J27" s="240"/>
      <c r="K27" s="240"/>
      <c r="L27" s="240"/>
      <c r="M27" s="240"/>
      <c r="N27" s="240"/>
      <c r="O27" s="240"/>
      <c r="P27" s="240"/>
      <c r="Q27" s="241"/>
    </row>
    <row r="28" spans="1:17" ht="15" customHeight="1">
      <c r="A28" s="40"/>
      <c r="B28" s="24"/>
      <c r="C28" s="24"/>
      <c r="D28" s="24"/>
      <c r="E28" s="24"/>
      <c r="F28" s="24"/>
      <c r="G28" s="41"/>
      <c r="H28" s="42"/>
      <c r="I28" s="43"/>
      <c r="J28" s="43"/>
      <c r="K28" s="43"/>
      <c r="L28" s="43"/>
      <c r="M28" s="43"/>
      <c r="N28" s="43"/>
      <c r="O28" s="43"/>
      <c r="P28" s="43"/>
      <c r="Q28" s="43"/>
    </row>
    <row r="29" spans="1:17" ht="15" customHeight="1">
      <c r="A29" s="40"/>
      <c r="B29" s="24"/>
      <c r="C29" s="24"/>
      <c r="D29" s="24"/>
      <c r="E29" s="24"/>
      <c r="F29" s="24"/>
      <c r="G29" s="41"/>
      <c r="H29" s="42"/>
      <c r="I29" s="43"/>
      <c r="J29" s="43"/>
      <c r="K29" s="43"/>
      <c r="L29" s="43"/>
      <c r="M29" s="43"/>
      <c r="N29" s="43"/>
      <c r="O29" s="43"/>
      <c r="P29" s="43"/>
      <c r="Q29" s="43"/>
    </row>
    <row r="30" spans="1:17" ht="15" customHeight="1">
      <c r="A30" s="40"/>
      <c r="B30" s="24"/>
      <c r="C30" s="24"/>
      <c r="D30" s="24"/>
      <c r="E30" s="24"/>
      <c r="F30" s="24"/>
      <c r="G30" s="41"/>
      <c r="H30" s="42"/>
      <c r="I30" s="43"/>
      <c r="J30" s="43"/>
      <c r="K30" s="43"/>
      <c r="L30" s="43"/>
      <c r="M30" s="154"/>
      <c r="N30" s="154"/>
      <c r="O30" s="154"/>
      <c r="P30" s="154"/>
      <c r="Q30" s="45"/>
    </row>
    <row r="31" spans="1:17" ht="20.25" customHeight="1">
      <c r="A31" s="244" t="s">
        <v>40</v>
      </c>
      <c r="B31" s="245"/>
      <c r="C31" s="46"/>
      <c r="D31" s="46"/>
      <c r="E31" s="46"/>
      <c r="F31" s="46"/>
      <c r="G31" s="47"/>
      <c r="H31" s="48"/>
      <c r="I31" s="48"/>
      <c r="J31" s="48"/>
      <c r="K31" s="49"/>
      <c r="L31" s="50"/>
      <c r="M31" s="203" t="s">
        <v>19</v>
      </c>
      <c r="N31" s="203"/>
      <c r="O31" s="203"/>
      <c r="P31" s="203"/>
      <c r="Q31" s="52">
        <v>13846168</v>
      </c>
    </row>
    <row r="32" spans="1:17" ht="39">
      <c r="A32" s="10" t="s">
        <v>39</v>
      </c>
      <c r="B32" s="10" t="s">
        <v>2</v>
      </c>
      <c r="C32" s="10" t="s">
        <v>3</v>
      </c>
      <c r="D32" s="10" t="s">
        <v>4</v>
      </c>
      <c r="E32" s="10" t="s">
        <v>5</v>
      </c>
      <c r="F32" s="10" t="s">
        <v>6</v>
      </c>
      <c r="G32" s="10" t="s">
        <v>7</v>
      </c>
      <c r="H32" s="10" t="s">
        <v>8</v>
      </c>
      <c r="I32" s="10" t="s">
        <v>9</v>
      </c>
      <c r="J32" s="10" t="s">
        <v>10</v>
      </c>
      <c r="K32" s="10" t="s">
        <v>11</v>
      </c>
      <c r="L32" s="10" t="s">
        <v>24</v>
      </c>
      <c r="M32" s="209" t="s">
        <v>12</v>
      </c>
      <c r="N32" s="210"/>
      <c r="O32" s="210"/>
      <c r="P32" s="210"/>
      <c r="Q32" s="211"/>
    </row>
    <row r="33" spans="1:17" ht="15">
      <c r="A33" s="57">
        <v>20502</v>
      </c>
      <c r="B33" s="57" t="s">
        <v>41</v>
      </c>
      <c r="C33" s="57" t="s">
        <v>42</v>
      </c>
      <c r="D33" s="57" t="s">
        <v>45</v>
      </c>
      <c r="E33" s="57">
        <v>12</v>
      </c>
      <c r="F33" s="57" t="s">
        <v>43</v>
      </c>
      <c r="G33" s="58">
        <v>255000</v>
      </c>
      <c r="H33" s="57" t="s">
        <v>44</v>
      </c>
      <c r="I33" s="57">
        <v>66</v>
      </c>
      <c r="J33" s="57">
        <v>2</v>
      </c>
      <c r="K33" s="59" t="s">
        <v>53</v>
      </c>
      <c r="L33" s="60">
        <v>43921</v>
      </c>
      <c r="M33" s="232" t="s">
        <v>89</v>
      </c>
      <c r="N33" s="210"/>
      <c r="O33" s="210"/>
      <c r="P33" s="210"/>
      <c r="Q33" s="211"/>
    </row>
    <row r="34" spans="1:17" ht="15">
      <c r="A34" s="57">
        <v>20329</v>
      </c>
      <c r="B34" s="57" t="s">
        <v>57</v>
      </c>
      <c r="C34" s="57" t="s">
        <v>58</v>
      </c>
      <c r="D34" s="57" t="s">
        <v>59</v>
      </c>
      <c r="E34" s="57">
        <v>6</v>
      </c>
      <c r="F34" s="57" t="s">
        <v>43</v>
      </c>
      <c r="G34" s="58">
        <v>2650000</v>
      </c>
      <c r="H34" s="57" t="s">
        <v>44</v>
      </c>
      <c r="I34" s="57">
        <v>48</v>
      </c>
      <c r="J34" s="57">
        <v>27</v>
      </c>
      <c r="K34" s="59">
        <v>0.09</v>
      </c>
      <c r="L34" s="60">
        <v>43922</v>
      </c>
      <c r="M34" s="232" t="s">
        <v>97</v>
      </c>
      <c r="N34" s="233"/>
      <c r="O34" s="233"/>
      <c r="P34" s="233"/>
      <c r="Q34" s="234"/>
    </row>
    <row r="35" spans="1:17" ht="15">
      <c r="A35" s="57">
        <v>20463</v>
      </c>
      <c r="B35" s="57" t="s">
        <v>72</v>
      </c>
      <c r="C35" s="57" t="s">
        <v>74</v>
      </c>
      <c r="D35" s="57" t="s">
        <v>75</v>
      </c>
      <c r="E35" s="57">
        <v>4</v>
      </c>
      <c r="F35" s="57" t="s">
        <v>73</v>
      </c>
      <c r="G35" s="58">
        <v>925000</v>
      </c>
      <c r="H35" s="57" t="s">
        <v>44</v>
      </c>
      <c r="I35" s="57">
        <v>48</v>
      </c>
      <c r="J35" s="57">
        <v>16</v>
      </c>
      <c r="K35" s="59">
        <v>0.04</v>
      </c>
      <c r="L35" s="60">
        <v>43949</v>
      </c>
      <c r="M35" s="232"/>
      <c r="N35" s="233"/>
      <c r="O35" s="233"/>
      <c r="P35" s="233"/>
      <c r="Q35" s="234"/>
    </row>
    <row r="36" spans="1:17" ht="15">
      <c r="A36" s="57">
        <v>20464</v>
      </c>
      <c r="B36" s="57" t="s">
        <v>76</v>
      </c>
      <c r="C36" s="57" t="s">
        <v>77</v>
      </c>
      <c r="D36" s="57" t="s">
        <v>78</v>
      </c>
      <c r="E36" s="57">
        <v>4</v>
      </c>
      <c r="F36" s="57" t="s">
        <v>73</v>
      </c>
      <c r="G36" s="58">
        <v>1650000</v>
      </c>
      <c r="H36" s="57" t="s">
        <v>44</v>
      </c>
      <c r="I36" s="57">
        <v>76</v>
      </c>
      <c r="J36" s="57">
        <v>28</v>
      </c>
      <c r="K36" s="59">
        <v>0.04</v>
      </c>
      <c r="L36" s="60">
        <v>43949</v>
      </c>
      <c r="M36" s="232"/>
      <c r="N36" s="233"/>
      <c r="O36" s="233"/>
      <c r="P36" s="233"/>
      <c r="Q36" s="234"/>
    </row>
    <row r="37" spans="1:17" ht="17.25">
      <c r="A37" s="57">
        <v>20200</v>
      </c>
      <c r="B37" s="57" t="s">
        <v>63</v>
      </c>
      <c r="C37" s="57" t="s">
        <v>64</v>
      </c>
      <c r="D37" s="57" t="s">
        <v>65</v>
      </c>
      <c r="E37" s="57">
        <v>8</v>
      </c>
      <c r="F37" s="57" t="s">
        <v>43</v>
      </c>
      <c r="G37" s="58">
        <v>3000000</v>
      </c>
      <c r="H37" s="57" t="s">
        <v>44</v>
      </c>
      <c r="I37" s="57">
        <v>120</v>
      </c>
      <c r="J37" s="57">
        <v>25</v>
      </c>
      <c r="K37" s="59">
        <v>0.09</v>
      </c>
      <c r="L37" s="152" t="s">
        <v>101</v>
      </c>
      <c r="M37" s="232"/>
      <c r="N37" s="233"/>
      <c r="O37" s="233"/>
      <c r="P37" s="233"/>
      <c r="Q37" s="234"/>
    </row>
    <row r="38" spans="1:17" s="2" customFormat="1" ht="18" thickBot="1">
      <c r="A38" s="94">
        <v>20012</v>
      </c>
      <c r="B38" s="94" t="s">
        <v>69</v>
      </c>
      <c r="C38" s="94" t="s">
        <v>67</v>
      </c>
      <c r="D38" s="94" t="s">
        <v>67</v>
      </c>
      <c r="E38" s="94">
        <v>12</v>
      </c>
      <c r="F38" s="94" t="s">
        <v>43</v>
      </c>
      <c r="G38" s="12">
        <v>2000000</v>
      </c>
      <c r="H38" s="94" t="s">
        <v>44</v>
      </c>
      <c r="I38" s="94">
        <v>120</v>
      </c>
      <c r="J38" s="94">
        <v>20</v>
      </c>
      <c r="K38" s="96">
        <v>0.09</v>
      </c>
      <c r="L38" s="151" t="s">
        <v>101</v>
      </c>
      <c r="M38" s="232"/>
      <c r="N38" s="242"/>
      <c r="O38" s="242"/>
      <c r="P38" s="242"/>
      <c r="Q38" s="243"/>
    </row>
    <row r="39" spans="1:17" ht="15" customHeight="1" thickBot="1">
      <c r="A39" s="235" t="s">
        <v>33</v>
      </c>
      <c r="B39" s="236"/>
      <c r="C39" s="236"/>
      <c r="D39" s="236"/>
      <c r="E39" s="236"/>
      <c r="F39" s="236"/>
      <c r="G39" s="56">
        <f>SUM(G33:G38)</f>
        <v>10480000</v>
      </c>
      <c r="H39" s="31" t="s">
        <v>9</v>
      </c>
      <c r="I39" s="106">
        <f>SUM(I33:I38)</f>
        <v>478</v>
      </c>
      <c r="J39" s="106">
        <f>SUM(J33:J38)</f>
        <v>118</v>
      </c>
      <c r="K39" s="33"/>
      <c r="L39" s="34"/>
      <c r="M39" s="158"/>
      <c r="N39" s="158"/>
      <c r="O39" s="158"/>
      <c r="P39" s="158"/>
      <c r="Q39" s="159"/>
    </row>
    <row r="40" spans="1:17" ht="15.75" customHeight="1" thickBot="1">
      <c r="A40" s="229" t="s">
        <v>34</v>
      </c>
      <c r="B40" s="223"/>
      <c r="C40" s="223"/>
      <c r="D40" s="223"/>
      <c r="E40" s="223"/>
      <c r="F40" s="223"/>
      <c r="G40" s="17">
        <f>G33+G34</f>
        <v>2905000</v>
      </c>
      <c r="H40" s="18" t="s">
        <v>9</v>
      </c>
      <c r="I40" s="18">
        <f>I33+I34</f>
        <v>114</v>
      </c>
      <c r="J40" s="18">
        <f>J33+J34</f>
        <v>29</v>
      </c>
      <c r="K40" s="157"/>
      <c r="L40" s="158"/>
      <c r="M40" s="160"/>
      <c r="N40" s="160"/>
      <c r="O40" s="160"/>
      <c r="P40" s="160"/>
      <c r="Q40" s="161"/>
    </row>
    <row r="41" spans="1:17" ht="15" customHeight="1">
      <c r="A41" s="237" t="s">
        <v>27</v>
      </c>
      <c r="B41" s="238"/>
      <c r="C41" s="238"/>
      <c r="D41" s="238"/>
      <c r="E41" s="238"/>
      <c r="F41" s="238"/>
      <c r="G41" s="22">
        <f>13846168-G40</f>
        <v>10941168</v>
      </c>
      <c r="H41" s="239"/>
      <c r="I41" s="240"/>
      <c r="J41" s="240"/>
      <c r="K41" s="240"/>
      <c r="L41" s="240"/>
      <c r="M41" s="240"/>
      <c r="N41" s="240"/>
      <c r="O41" s="240"/>
      <c r="P41" s="240"/>
      <c r="Q41" s="241"/>
    </row>
    <row r="42" spans="1:17" ht="15" customHeight="1">
      <c r="A42" s="53"/>
      <c r="B42" s="53"/>
      <c r="C42" s="53"/>
      <c r="D42" s="53"/>
      <c r="E42" s="53"/>
      <c r="F42" s="154"/>
      <c r="G42" s="54"/>
      <c r="H42" s="53"/>
      <c r="I42" s="53"/>
      <c r="J42" s="53"/>
      <c r="K42" s="53"/>
      <c r="L42" s="53"/>
      <c r="M42" s="162"/>
      <c r="N42" s="53"/>
      <c r="O42" s="53"/>
      <c r="P42" s="53"/>
      <c r="Q42" s="53"/>
    </row>
    <row r="43" spans="1:17" ht="15" customHeight="1">
      <c r="A43" s="246" t="s">
        <v>51</v>
      </c>
      <c r="B43" s="246"/>
      <c r="C43" s="246"/>
      <c r="D43" s="246"/>
      <c r="E43" s="246"/>
      <c r="F43" s="246"/>
      <c r="G43" s="246"/>
      <c r="H43" s="246"/>
      <c r="I43" s="246"/>
      <c r="J43" s="246"/>
      <c r="K43" s="246"/>
      <c r="L43" s="246"/>
      <c r="M43" s="246"/>
      <c r="N43" s="53"/>
      <c r="O43" s="53"/>
      <c r="P43" s="53"/>
      <c r="Q43" s="53"/>
    </row>
    <row r="44" spans="1:17" ht="15" customHeight="1">
      <c r="A44" s="246" t="s">
        <v>29</v>
      </c>
      <c r="B44" s="246"/>
      <c r="C44" s="246"/>
      <c r="D44" s="246"/>
      <c r="E44" s="246"/>
      <c r="F44" s="246"/>
      <c r="G44" s="246"/>
      <c r="H44" s="246"/>
      <c r="I44" s="246"/>
      <c r="J44" s="246"/>
      <c r="K44" s="246"/>
      <c r="L44" s="246"/>
      <c r="M44" s="246"/>
      <c r="N44" s="53"/>
      <c r="O44" s="53"/>
      <c r="P44" s="53"/>
      <c r="Q44" s="53"/>
    </row>
    <row r="45" spans="1:17" ht="15">
      <c r="A45" s="246" t="s">
        <v>102</v>
      </c>
      <c r="B45" s="246"/>
      <c r="C45" s="246"/>
      <c r="D45" s="246"/>
      <c r="E45" s="246"/>
      <c r="F45" s="246"/>
      <c r="G45" s="246"/>
      <c r="H45" s="246"/>
      <c r="I45" s="246"/>
      <c r="J45" s="246"/>
      <c r="K45" s="246"/>
      <c r="L45" s="246"/>
      <c r="M45" s="246"/>
      <c r="N45" s="53"/>
      <c r="O45" s="53"/>
      <c r="P45" s="53"/>
      <c r="Q45" s="53"/>
    </row>
  </sheetData>
  <sheetProtection/>
  <mergeCells count="53">
    <mergeCell ref="A1:Q1"/>
    <mergeCell ref="A2:Q2"/>
    <mergeCell ref="A3:Q3"/>
    <mergeCell ref="A4:Q4"/>
    <mergeCell ref="A5:Q5"/>
    <mergeCell ref="M6:P6"/>
    <mergeCell ref="A7:C7"/>
    <mergeCell ref="H7:J7"/>
    <mergeCell ref="K7:L7"/>
    <mergeCell ref="M7:O7"/>
    <mergeCell ref="P7:Q7"/>
    <mergeCell ref="M8:Q8"/>
    <mergeCell ref="M9:Q9"/>
    <mergeCell ref="M10:Q10"/>
    <mergeCell ref="M11:Q11"/>
    <mergeCell ref="M12:Q12"/>
    <mergeCell ref="M13:Q13"/>
    <mergeCell ref="M14:Q14"/>
    <mergeCell ref="M17:Q17"/>
    <mergeCell ref="A18:F18"/>
    <mergeCell ref="K18:Q18"/>
    <mergeCell ref="A19:F19"/>
    <mergeCell ref="K19:Q19"/>
    <mergeCell ref="A20:F20"/>
    <mergeCell ref="A21:B21"/>
    <mergeCell ref="H21:J21"/>
    <mergeCell ref="K21:L21"/>
    <mergeCell ref="M21:O21"/>
    <mergeCell ref="P21:Q21"/>
    <mergeCell ref="M22:Q22"/>
    <mergeCell ref="M23:Q23"/>
    <mergeCell ref="M24:Q24"/>
    <mergeCell ref="A25:F25"/>
    <mergeCell ref="A26:F26"/>
    <mergeCell ref="A27:F27"/>
    <mergeCell ref="H27:Q27"/>
    <mergeCell ref="H41:Q41"/>
    <mergeCell ref="A31:B31"/>
    <mergeCell ref="M31:P31"/>
    <mergeCell ref="M32:Q32"/>
    <mergeCell ref="M33:Q33"/>
    <mergeCell ref="M34:Q34"/>
    <mergeCell ref="M35:Q35"/>
    <mergeCell ref="A43:M43"/>
    <mergeCell ref="A44:M44"/>
    <mergeCell ref="A45:M45"/>
    <mergeCell ref="M15:Q15"/>
    <mergeCell ref="M36:Q36"/>
    <mergeCell ref="M37:Q37"/>
    <mergeCell ref="M38:Q38"/>
    <mergeCell ref="A39:F39"/>
    <mergeCell ref="A40:F40"/>
    <mergeCell ref="A41:F41"/>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sheetPr>
    <pageSetUpPr fitToPage="1"/>
  </sheetPr>
  <dimension ref="A1:Q43"/>
  <sheetViews>
    <sheetView showGridLines="0" zoomScalePageLayoutView="0" workbookViewId="0" topLeftCell="A1">
      <selection activeCell="A1" sqref="A1:IV16384"/>
    </sheetView>
  </sheetViews>
  <sheetFormatPr defaultColWidth="9.140625" defaultRowHeight="15"/>
  <cols>
    <col min="1" max="1" width="9.8515625" style="1" customWidth="1"/>
    <col min="2" max="2" width="43.7109375" style="1" customWidth="1"/>
    <col min="3" max="3" width="17.421875" style="1" customWidth="1"/>
    <col min="4" max="4" width="15.57421875" style="1" customWidth="1"/>
    <col min="5" max="5" width="6.7109375" style="1" customWidth="1"/>
    <col min="6" max="6" width="8.28125" style="1" customWidth="1"/>
    <col min="7" max="7" width="14.57421875" style="1" customWidth="1"/>
    <col min="8" max="8" width="18.57421875" style="1" customWidth="1"/>
    <col min="9" max="9" width="7.00390625" style="1" customWidth="1"/>
    <col min="10" max="10" width="10.7109375" style="1" customWidth="1"/>
    <col min="11" max="11" width="9.140625" style="1" customWidth="1"/>
    <col min="12" max="12" width="11.28125" style="1" customWidth="1"/>
    <col min="13" max="14" width="11.7109375" style="1" customWidth="1"/>
    <col min="15" max="15" width="9.140625" style="1" customWidth="1"/>
    <col min="16" max="16" width="11.8515625" style="1" customWidth="1"/>
    <col min="17" max="17" width="20.140625" style="1" customWidth="1"/>
    <col min="18" max="16384" width="9.140625" style="1" customWidth="1"/>
  </cols>
  <sheetData>
    <row r="1" spans="1:17" ht="116.25" customHeight="1">
      <c r="A1" s="192"/>
      <c r="B1" s="192"/>
      <c r="C1" s="192"/>
      <c r="D1" s="192"/>
      <c r="E1" s="192"/>
      <c r="F1" s="192"/>
      <c r="G1" s="192"/>
      <c r="H1" s="192"/>
      <c r="I1" s="192"/>
      <c r="J1" s="192"/>
      <c r="K1" s="192"/>
      <c r="L1" s="192"/>
      <c r="M1" s="192"/>
      <c r="N1" s="192"/>
      <c r="O1" s="192"/>
      <c r="P1" s="192"/>
      <c r="Q1" s="192"/>
    </row>
    <row r="2" spans="1:17" ht="18" customHeight="1">
      <c r="A2" s="193" t="s">
        <v>95</v>
      </c>
      <c r="B2" s="193"/>
      <c r="C2" s="193"/>
      <c r="D2" s="193"/>
      <c r="E2" s="193"/>
      <c r="F2" s="193"/>
      <c r="G2" s="193"/>
      <c r="H2" s="193"/>
      <c r="I2" s="193"/>
      <c r="J2" s="193"/>
      <c r="K2" s="193"/>
      <c r="L2" s="193"/>
      <c r="M2" s="192"/>
      <c r="N2" s="192"/>
      <c r="O2" s="192"/>
      <c r="P2" s="192"/>
      <c r="Q2" s="192"/>
    </row>
    <row r="3" spans="1:17" ht="12.75" customHeight="1">
      <c r="A3" s="194" t="s">
        <v>96</v>
      </c>
      <c r="B3" s="194"/>
      <c r="C3" s="194"/>
      <c r="D3" s="194"/>
      <c r="E3" s="194"/>
      <c r="F3" s="194"/>
      <c r="G3" s="194"/>
      <c r="H3" s="194"/>
      <c r="I3" s="194"/>
      <c r="J3" s="194"/>
      <c r="K3" s="194"/>
      <c r="L3" s="194"/>
      <c r="M3" s="192"/>
      <c r="N3" s="192"/>
      <c r="O3" s="192"/>
      <c r="P3" s="192"/>
      <c r="Q3" s="192"/>
    </row>
    <row r="4" spans="1:17" ht="60" customHeight="1">
      <c r="A4" s="195" t="s">
        <v>98</v>
      </c>
      <c r="B4" s="195"/>
      <c r="C4" s="195"/>
      <c r="D4" s="195"/>
      <c r="E4" s="195"/>
      <c r="F4" s="195"/>
      <c r="G4" s="195"/>
      <c r="H4" s="195"/>
      <c r="I4" s="195"/>
      <c r="J4" s="195"/>
      <c r="K4" s="195"/>
      <c r="L4" s="195"/>
      <c r="M4" s="192"/>
      <c r="N4" s="192"/>
      <c r="O4" s="192"/>
      <c r="P4" s="192"/>
      <c r="Q4" s="192"/>
    </row>
    <row r="5" spans="1:17" ht="14.25" customHeight="1">
      <c r="A5" s="196" t="s">
        <v>25</v>
      </c>
      <c r="B5" s="197"/>
      <c r="C5" s="197"/>
      <c r="D5" s="197"/>
      <c r="E5" s="198"/>
      <c r="F5" s="198"/>
      <c r="G5" s="198"/>
      <c r="H5" s="198"/>
      <c r="I5" s="198"/>
      <c r="J5" s="198"/>
      <c r="K5" s="198"/>
      <c r="L5" s="198"/>
      <c r="M5" s="198"/>
      <c r="N5" s="198"/>
      <c r="O5" s="198"/>
      <c r="P5" s="198"/>
      <c r="Q5" s="198"/>
    </row>
    <row r="6" spans="1:17" ht="14.25" customHeight="1">
      <c r="A6" s="3"/>
      <c r="B6" s="4"/>
      <c r="C6" s="4"/>
      <c r="D6" s="4"/>
      <c r="E6" s="143"/>
      <c r="F6" s="143"/>
      <c r="G6" s="143"/>
      <c r="H6" s="143"/>
      <c r="I6" s="143"/>
      <c r="J6" s="143"/>
      <c r="K6" s="143"/>
      <c r="L6" s="143"/>
      <c r="M6" s="199"/>
      <c r="N6" s="199"/>
      <c r="O6" s="199"/>
      <c r="P6" s="199"/>
      <c r="Q6" s="6"/>
    </row>
    <row r="7" spans="1:17" ht="15.75">
      <c r="A7" s="200" t="s">
        <v>22</v>
      </c>
      <c r="B7" s="200"/>
      <c r="C7" s="201"/>
      <c r="D7" s="7"/>
      <c r="E7" s="7"/>
      <c r="F7" s="7"/>
      <c r="G7" s="8"/>
      <c r="H7" s="202"/>
      <c r="I7" s="203"/>
      <c r="J7" s="203"/>
      <c r="K7" s="204"/>
      <c r="L7" s="205"/>
      <c r="M7" s="206" t="s">
        <v>0</v>
      </c>
      <c r="N7" s="206"/>
      <c r="O7" s="206"/>
      <c r="P7" s="207">
        <v>14509857.2</v>
      </c>
      <c r="Q7" s="208"/>
    </row>
    <row r="8" spans="1:17" ht="39" customHeight="1">
      <c r="A8" s="10" t="s">
        <v>39</v>
      </c>
      <c r="B8" s="10" t="s">
        <v>2</v>
      </c>
      <c r="C8" s="10" t="s">
        <v>3</v>
      </c>
      <c r="D8" s="10" t="s">
        <v>4</v>
      </c>
      <c r="E8" s="10" t="s">
        <v>5</v>
      </c>
      <c r="F8" s="10" t="s">
        <v>6</v>
      </c>
      <c r="G8" s="10" t="s">
        <v>7</v>
      </c>
      <c r="H8" s="10" t="s">
        <v>8</v>
      </c>
      <c r="I8" s="10" t="s">
        <v>9</v>
      </c>
      <c r="J8" s="10" t="s">
        <v>10</v>
      </c>
      <c r="K8" s="10" t="s">
        <v>11</v>
      </c>
      <c r="L8" s="10" t="s">
        <v>24</v>
      </c>
      <c r="M8" s="209" t="s">
        <v>12</v>
      </c>
      <c r="N8" s="210"/>
      <c r="O8" s="210"/>
      <c r="P8" s="210"/>
      <c r="Q8" s="211"/>
    </row>
    <row r="9" spans="1:17" ht="15">
      <c r="A9" s="87">
        <v>20002</v>
      </c>
      <c r="B9" s="87" t="s">
        <v>99</v>
      </c>
      <c r="C9" s="87" t="s">
        <v>60</v>
      </c>
      <c r="D9" s="87" t="s">
        <v>61</v>
      </c>
      <c r="E9" s="87">
        <v>7</v>
      </c>
      <c r="F9" s="87" t="s">
        <v>43</v>
      </c>
      <c r="G9" s="12">
        <v>2000000</v>
      </c>
      <c r="H9" s="11" t="s">
        <v>52</v>
      </c>
      <c r="I9" s="13">
        <v>110</v>
      </c>
      <c r="J9" s="142">
        <v>14</v>
      </c>
      <c r="K9" s="96">
        <v>0.09</v>
      </c>
      <c r="L9" s="88">
        <v>43922</v>
      </c>
      <c r="M9" s="212" t="s">
        <v>97</v>
      </c>
      <c r="N9" s="213"/>
      <c r="O9" s="213"/>
      <c r="P9" s="213"/>
      <c r="Q9" s="214"/>
    </row>
    <row r="10" spans="1:17" ht="15">
      <c r="A10" s="87">
        <v>20040</v>
      </c>
      <c r="B10" s="87" t="s">
        <v>62</v>
      </c>
      <c r="C10" s="87" t="s">
        <v>60</v>
      </c>
      <c r="D10" s="87" t="s">
        <v>61</v>
      </c>
      <c r="E10" s="87">
        <v>7</v>
      </c>
      <c r="F10" s="87" t="s">
        <v>43</v>
      </c>
      <c r="G10" s="118">
        <v>0</v>
      </c>
      <c r="H10" s="87" t="s">
        <v>52</v>
      </c>
      <c r="I10" s="116">
        <v>135</v>
      </c>
      <c r="J10" s="117">
        <v>25</v>
      </c>
      <c r="K10" s="96">
        <v>0.09</v>
      </c>
      <c r="L10" s="88">
        <v>43922</v>
      </c>
      <c r="M10" s="215" t="s">
        <v>81</v>
      </c>
      <c r="N10" s="216"/>
      <c r="O10" s="216"/>
      <c r="P10" s="216"/>
      <c r="Q10" s="217"/>
    </row>
    <row r="11" spans="1:17" ht="15">
      <c r="A11" s="11">
        <v>20501</v>
      </c>
      <c r="B11" s="11" t="s">
        <v>46</v>
      </c>
      <c r="C11" s="11" t="s">
        <v>48</v>
      </c>
      <c r="D11" s="11" t="s">
        <v>49</v>
      </c>
      <c r="E11" s="11">
        <v>11</v>
      </c>
      <c r="F11" s="11" t="s">
        <v>50</v>
      </c>
      <c r="G11" s="12">
        <v>2000000</v>
      </c>
      <c r="H11" s="11" t="s">
        <v>52</v>
      </c>
      <c r="I11" s="13">
        <v>40</v>
      </c>
      <c r="J11" s="142">
        <v>14</v>
      </c>
      <c r="K11" s="95" t="s">
        <v>53</v>
      </c>
      <c r="L11" s="16">
        <v>43979</v>
      </c>
      <c r="M11" s="218"/>
      <c r="N11" s="219"/>
      <c r="O11" s="219"/>
      <c r="P11" s="219"/>
      <c r="Q11" s="219"/>
    </row>
    <row r="12" spans="1:17" ht="15.75" customHeight="1">
      <c r="A12" s="11">
        <v>20406</v>
      </c>
      <c r="B12" s="11" t="s">
        <v>84</v>
      </c>
      <c r="C12" s="11" t="s">
        <v>85</v>
      </c>
      <c r="D12" s="11" t="s">
        <v>56</v>
      </c>
      <c r="E12" s="11">
        <v>3</v>
      </c>
      <c r="F12" s="11" t="s">
        <v>43</v>
      </c>
      <c r="G12" s="12">
        <v>3000000</v>
      </c>
      <c r="H12" s="11" t="s">
        <v>44</v>
      </c>
      <c r="I12" s="13">
        <v>94</v>
      </c>
      <c r="J12" s="142">
        <v>19</v>
      </c>
      <c r="K12" s="95">
        <v>0.04</v>
      </c>
      <c r="L12" s="16">
        <v>43986</v>
      </c>
      <c r="M12" s="212" t="s">
        <v>89</v>
      </c>
      <c r="N12" s="213"/>
      <c r="O12" s="213"/>
      <c r="P12" s="213"/>
      <c r="Q12" s="214"/>
    </row>
    <row r="13" spans="1:17" ht="15">
      <c r="A13" s="11">
        <v>20503</v>
      </c>
      <c r="B13" s="11" t="s">
        <v>91</v>
      </c>
      <c r="C13" s="11" t="s">
        <v>90</v>
      </c>
      <c r="D13" s="11" t="s">
        <v>92</v>
      </c>
      <c r="E13" s="11">
        <v>8</v>
      </c>
      <c r="F13" s="11" t="s">
        <v>43</v>
      </c>
      <c r="G13" s="12">
        <v>3000000</v>
      </c>
      <c r="H13" s="11"/>
      <c r="I13" s="13">
        <v>30</v>
      </c>
      <c r="J13" s="142">
        <v>30</v>
      </c>
      <c r="K13" s="95" t="s">
        <v>53</v>
      </c>
      <c r="L13" s="16">
        <v>44018</v>
      </c>
      <c r="M13" s="212"/>
      <c r="N13" s="213"/>
      <c r="O13" s="213"/>
      <c r="P13" s="213"/>
      <c r="Q13" s="214"/>
    </row>
    <row r="14" spans="1:17" ht="15">
      <c r="A14" s="11">
        <v>20504</v>
      </c>
      <c r="B14" s="11" t="s">
        <v>100</v>
      </c>
      <c r="C14" s="11" t="s">
        <v>60</v>
      </c>
      <c r="D14" s="11" t="s">
        <v>61</v>
      </c>
      <c r="E14" s="11">
        <v>7</v>
      </c>
      <c r="F14" s="11" t="s">
        <v>43</v>
      </c>
      <c r="G14" s="12">
        <v>3000000</v>
      </c>
      <c r="H14" s="11" t="s">
        <v>52</v>
      </c>
      <c r="I14" s="13">
        <v>61</v>
      </c>
      <c r="J14" s="142">
        <v>21</v>
      </c>
      <c r="K14" s="95" t="s">
        <v>53</v>
      </c>
      <c r="L14" s="16">
        <v>44036</v>
      </c>
      <c r="M14" s="212"/>
      <c r="N14" s="213"/>
      <c r="O14" s="213"/>
      <c r="P14" s="213"/>
      <c r="Q14" s="214"/>
    </row>
    <row r="15" spans="1:17" ht="18" thickBot="1">
      <c r="A15" s="145">
        <v>20224</v>
      </c>
      <c r="B15" s="145" t="s">
        <v>54</v>
      </c>
      <c r="C15" s="145" t="s">
        <v>55</v>
      </c>
      <c r="D15" s="145" t="s">
        <v>56</v>
      </c>
      <c r="E15" s="145">
        <v>3</v>
      </c>
      <c r="F15" s="145" t="s">
        <v>43</v>
      </c>
      <c r="G15" s="146">
        <v>1954000</v>
      </c>
      <c r="H15" s="147" t="s">
        <v>52</v>
      </c>
      <c r="I15" s="148">
        <v>68</v>
      </c>
      <c r="J15" s="149">
        <v>13</v>
      </c>
      <c r="K15" s="150">
        <v>0.09</v>
      </c>
      <c r="L15" s="151" t="s">
        <v>101</v>
      </c>
      <c r="M15" s="220"/>
      <c r="N15" s="221"/>
      <c r="O15" s="221"/>
      <c r="P15" s="221"/>
      <c r="Q15" s="221"/>
    </row>
    <row r="16" spans="1:17" ht="15" customHeight="1" thickBot="1">
      <c r="A16" s="229" t="s">
        <v>30</v>
      </c>
      <c r="B16" s="223"/>
      <c r="C16" s="223"/>
      <c r="D16" s="223"/>
      <c r="E16" s="223"/>
      <c r="F16" s="223"/>
      <c r="G16" s="17">
        <f>SUM(G9:G15)</f>
        <v>14954000</v>
      </c>
      <c r="H16" s="18" t="s">
        <v>9</v>
      </c>
      <c r="I16" s="19">
        <f>SUM(I9:I15)</f>
        <v>538</v>
      </c>
      <c r="J16" s="19">
        <f>SUM(J9:J15)</f>
        <v>136</v>
      </c>
      <c r="K16" s="230"/>
      <c r="L16" s="227"/>
      <c r="M16" s="227"/>
      <c r="N16" s="227"/>
      <c r="O16" s="227"/>
      <c r="P16" s="227"/>
      <c r="Q16" s="228"/>
    </row>
    <row r="17" spans="1:17" ht="15" customHeight="1" thickBot="1">
      <c r="A17" s="229" t="s">
        <v>31</v>
      </c>
      <c r="B17" s="223"/>
      <c r="C17" s="223"/>
      <c r="D17" s="223"/>
      <c r="E17" s="223"/>
      <c r="F17" s="223"/>
      <c r="G17" s="17">
        <f>G13+G9</f>
        <v>5000000</v>
      </c>
      <c r="H17" s="18" t="s">
        <v>9</v>
      </c>
      <c r="I17" s="20">
        <f>I12+I9</f>
        <v>204</v>
      </c>
      <c r="J17" s="20">
        <f>J12+J9</f>
        <v>33</v>
      </c>
      <c r="K17" s="230"/>
      <c r="L17" s="227"/>
      <c r="M17" s="227"/>
      <c r="N17" s="227"/>
      <c r="O17" s="227"/>
      <c r="P17" s="227"/>
      <c r="Q17" s="228"/>
    </row>
    <row r="18" spans="1:17" ht="15" customHeight="1" thickBot="1">
      <c r="A18" s="229" t="s">
        <v>32</v>
      </c>
      <c r="B18" s="223"/>
      <c r="C18" s="223"/>
      <c r="D18" s="223"/>
      <c r="E18" s="223"/>
      <c r="F18" s="223"/>
      <c r="G18" s="17">
        <f>P7-G17</f>
        <v>9509857.2</v>
      </c>
      <c r="H18" s="71"/>
      <c r="I18" s="72"/>
      <c r="J18" s="72"/>
      <c r="K18" s="70"/>
      <c r="L18" s="140"/>
      <c r="M18" s="140"/>
      <c r="N18" s="140"/>
      <c r="O18" s="140"/>
      <c r="P18" s="140"/>
      <c r="Q18" s="141"/>
    </row>
    <row r="19" spans="1:17" ht="64.5" customHeight="1">
      <c r="A19" s="231" t="s">
        <v>14</v>
      </c>
      <c r="B19" s="231"/>
      <c r="C19" s="23"/>
      <c r="D19" s="23"/>
      <c r="E19" s="24"/>
      <c r="F19" s="23"/>
      <c r="G19" s="25"/>
      <c r="H19" s="202"/>
      <c r="I19" s="203"/>
      <c r="J19" s="203"/>
      <c r="K19" s="204"/>
      <c r="L19" s="205"/>
      <c r="M19" s="206" t="s">
        <v>0</v>
      </c>
      <c r="N19" s="206"/>
      <c r="O19" s="206"/>
      <c r="P19" s="207">
        <v>0</v>
      </c>
      <c r="Q19" s="208"/>
    </row>
    <row r="20" spans="1:17" ht="39">
      <c r="A20" s="10" t="s">
        <v>39</v>
      </c>
      <c r="B20" s="10" t="s">
        <v>2</v>
      </c>
      <c r="C20" s="10" t="s">
        <v>3</v>
      </c>
      <c r="D20" s="10" t="s">
        <v>4</v>
      </c>
      <c r="E20" s="10" t="s">
        <v>5</v>
      </c>
      <c r="F20" s="10" t="s">
        <v>6</v>
      </c>
      <c r="G20" s="10" t="s">
        <v>7</v>
      </c>
      <c r="H20" s="10" t="s">
        <v>8</v>
      </c>
      <c r="I20" s="10" t="s">
        <v>9</v>
      </c>
      <c r="J20" s="10" t="s">
        <v>10</v>
      </c>
      <c r="K20" s="10" t="s">
        <v>11</v>
      </c>
      <c r="L20" s="10" t="s">
        <v>24</v>
      </c>
      <c r="M20" s="209" t="s">
        <v>12</v>
      </c>
      <c r="N20" s="210"/>
      <c r="O20" s="210"/>
      <c r="P20" s="210"/>
      <c r="Q20" s="211"/>
    </row>
    <row r="21" spans="1:17" ht="15">
      <c r="A21" s="57">
        <v>20317</v>
      </c>
      <c r="B21" s="57" t="s">
        <v>66</v>
      </c>
      <c r="C21" s="57" t="s">
        <v>67</v>
      </c>
      <c r="D21" s="57" t="s">
        <v>67</v>
      </c>
      <c r="E21" s="57">
        <v>12</v>
      </c>
      <c r="F21" s="57" t="s">
        <v>43</v>
      </c>
      <c r="G21" s="12">
        <v>0</v>
      </c>
      <c r="H21" s="57" t="s">
        <v>44</v>
      </c>
      <c r="I21" s="57">
        <v>124</v>
      </c>
      <c r="J21" s="57">
        <v>20</v>
      </c>
      <c r="K21" s="96">
        <v>0.09</v>
      </c>
      <c r="L21" s="88">
        <v>43922</v>
      </c>
      <c r="M21" s="232" t="s">
        <v>82</v>
      </c>
      <c r="N21" s="233"/>
      <c r="O21" s="233"/>
      <c r="P21" s="233"/>
      <c r="Q21" s="234"/>
    </row>
    <row r="22" spans="1:17" ht="15.75" thickBot="1">
      <c r="A22" s="57">
        <v>20344</v>
      </c>
      <c r="B22" s="57" t="s">
        <v>68</v>
      </c>
      <c r="C22" s="57" t="s">
        <v>67</v>
      </c>
      <c r="D22" s="57" t="s">
        <v>67</v>
      </c>
      <c r="E22" s="57">
        <v>12</v>
      </c>
      <c r="F22" s="57" t="s">
        <v>43</v>
      </c>
      <c r="G22" s="12">
        <v>0</v>
      </c>
      <c r="H22" s="57" t="s">
        <v>13</v>
      </c>
      <c r="I22" s="57">
        <v>149</v>
      </c>
      <c r="J22" s="57">
        <v>21</v>
      </c>
      <c r="K22" s="96">
        <v>0.09</v>
      </c>
      <c r="L22" s="88">
        <v>43922</v>
      </c>
      <c r="M22" s="232" t="s">
        <v>82</v>
      </c>
      <c r="N22" s="233"/>
      <c r="O22" s="233"/>
      <c r="P22" s="233"/>
      <c r="Q22" s="234"/>
    </row>
    <row r="23" spans="1:17" ht="15.75" thickBot="1">
      <c r="A23" s="235" t="s">
        <v>16</v>
      </c>
      <c r="B23" s="236"/>
      <c r="C23" s="236"/>
      <c r="D23" s="236"/>
      <c r="E23" s="236"/>
      <c r="F23" s="236"/>
      <c r="G23" s="56">
        <f>SUM(G21:G22)</f>
        <v>0</v>
      </c>
      <c r="H23" s="31" t="s">
        <v>9</v>
      </c>
      <c r="I23" s="106">
        <f>SUM(I21:I22)</f>
        <v>273</v>
      </c>
      <c r="J23" s="106">
        <f>SUM(J21:J22)</f>
        <v>41</v>
      </c>
      <c r="K23" s="33"/>
      <c r="L23" s="34"/>
      <c r="M23" s="140"/>
      <c r="N23" s="140"/>
      <c r="O23" s="140"/>
      <c r="P23" s="140"/>
      <c r="Q23" s="141"/>
    </row>
    <row r="24" spans="1:17" ht="15.75" thickBot="1">
      <c r="A24" s="229" t="s">
        <v>17</v>
      </c>
      <c r="B24" s="223"/>
      <c r="C24" s="223"/>
      <c r="D24" s="223"/>
      <c r="E24" s="223"/>
      <c r="F24" s="223"/>
      <c r="G24" s="17">
        <v>0</v>
      </c>
      <c r="H24" s="18" t="s">
        <v>9</v>
      </c>
      <c r="I24" s="18">
        <v>0</v>
      </c>
      <c r="J24" s="18">
        <v>0</v>
      </c>
      <c r="K24" s="139"/>
      <c r="L24" s="140"/>
      <c r="M24" s="136"/>
      <c r="N24" s="136"/>
      <c r="O24" s="136"/>
      <c r="P24" s="136"/>
      <c r="Q24" s="137"/>
    </row>
    <row r="25" spans="1:17" ht="15" customHeight="1">
      <c r="A25" s="237" t="s">
        <v>18</v>
      </c>
      <c r="B25" s="238"/>
      <c r="C25" s="238"/>
      <c r="D25" s="238"/>
      <c r="E25" s="238"/>
      <c r="F25" s="238"/>
      <c r="G25" s="22">
        <f>SUM(P19-G24)</f>
        <v>0</v>
      </c>
      <c r="H25" s="239"/>
      <c r="I25" s="240"/>
      <c r="J25" s="240"/>
      <c r="K25" s="240"/>
      <c r="L25" s="240"/>
      <c r="M25" s="240"/>
      <c r="N25" s="240"/>
      <c r="O25" s="240"/>
      <c r="P25" s="240"/>
      <c r="Q25" s="241"/>
    </row>
    <row r="26" spans="1:17" ht="15" customHeight="1">
      <c r="A26" s="40"/>
      <c r="B26" s="24"/>
      <c r="C26" s="24"/>
      <c r="D26" s="24"/>
      <c r="E26" s="24"/>
      <c r="F26" s="24"/>
      <c r="G26" s="41"/>
      <c r="H26" s="42"/>
      <c r="I26" s="43"/>
      <c r="J26" s="43"/>
      <c r="K26" s="43"/>
      <c r="L26" s="43"/>
      <c r="M26" s="43"/>
      <c r="N26" s="43"/>
      <c r="O26" s="43"/>
      <c r="P26" s="43"/>
      <c r="Q26" s="43"/>
    </row>
    <row r="27" spans="1:17" ht="15" customHeight="1">
      <c r="A27" s="40"/>
      <c r="B27" s="24"/>
      <c r="C27" s="24"/>
      <c r="D27" s="24"/>
      <c r="E27" s="24"/>
      <c r="F27" s="24"/>
      <c r="G27" s="41"/>
      <c r="H27" s="42"/>
      <c r="I27" s="43"/>
      <c r="J27" s="43"/>
      <c r="K27" s="43"/>
      <c r="L27" s="43"/>
      <c r="M27" s="43"/>
      <c r="N27" s="43"/>
      <c r="O27" s="43"/>
      <c r="P27" s="43"/>
      <c r="Q27" s="43"/>
    </row>
    <row r="28" spans="1:17" ht="15" customHeight="1">
      <c r="A28" s="40"/>
      <c r="B28" s="24"/>
      <c r="C28" s="24"/>
      <c r="D28" s="24"/>
      <c r="E28" s="24"/>
      <c r="F28" s="24"/>
      <c r="G28" s="41"/>
      <c r="H28" s="42"/>
      <c r="I28" s="43"/>
      <c r="J28" s="43"/>
      <c r="K28" s="43"/>
      <c r="L28" s="43"/>
      <c r="M28" s="144"/>
      <c r="N28" s="144"/>
      <c r="O28" s="144"/>
      <c r="P28" s="144"/>
      <c r="Q28" s="45"/>
    </row>
    <row r="29" spans="1:17" ht="20.25" customHeight="1">
      <c r="A29" s="244" t="s">
        <v>40</v>
      </c>
      <c r="B29" s="245"/>
      <c r="C29" s="46"/>
      <c r="D29" s="46"/>
      <c r="E29" s="46"/>
      <c r="F29" s="46"/>
      <c r="G29" s="47"/>
      <c r="H29" s="48"/>
      <c r="I29" s="48"/>
      <c r="J29" s="48"/>
      <c r="K29" s="49"/>
      <c r="L29" s="50"/>
      <c r="M29" s="203" t="s">
        <v>19</v>
      </c>
      <c r="N29" s="203"/>
      <c r="O29" s="203"/>
      <c r="P29" s="203"/>
      <c r="Q29" s="52">
        <v>13846168</v>
      </c>
    </row>
    <row r="30" spans="1:17" ht="39">
      <c r="A30" s="10" t="s">
        <v>39</v>
      </c>
      <c r="B30" s="10" t="s">
        <v>2</v>
      </c>
      <c r="C30" s="10" t="s">
        <v>3</v>
      </c>
      <c r="D30" s="10" t="s">
        <v>4</v>
      </c>
      <c r="E30" s="10" t="s">
        <v>5</v>
      </c>
      <c r="F30" s="10" t="s">
        <v>6</v>
      </c>
      <c r="G30" s="10" t="s">
        <v>7</v>
      </c>
      <c r="H30" s="10" t="s">
        <v>8</v>
      </c>
      <c r="I30" s="10" t="s">
        <v>9</v>
      </c>
      <c r="J30" s="10" t="s">
        <v>10</v>
      </c>
      <c r="K30" s="10" t="s">
        <v>11</v>
      </c>
      <c r="L30" s="10" t="s">
        <v>24</v>
      </c>
      <c r="M30" s="209" t="s">
        <v>12</v>
      </c>
      <c r="N30" s="210"/>
      <c r="O30" s="210"/>
      <c r="P30" s="210"/>
      <c r="Q30" s="211"/>
    </row>
    <row r="31" spans="1:17" ht="15">
      <c r="A31" s="57">
        <v>20502</v>
      </c>
      <c r="B31" s="57" t="s">
        <v>41</v>
      </c>
      <c r="C31" s="57" t="s">
        <v>42</v>
      </c>
      <c r="D31" s="57" t="s">
        <v>45</v>
      </c>
      <c r="E31" s="57">
        <v>12</v>
      </c>
      <c r="F31" s="57" t="s">
        <v>43</v>
      </c>
      <c r="G31" s="58">
        <v>255000</v>
      </c>
      <c r="H31" s="57" t="s">
        <v>44</v>
      </c>
      <c r="I31" s="57">
        <v>66</v>
      </c>
      <c r="J31" s="57">
        <v>2</v>
      </c>
      <c r="K31" s="59" t="s">
        <v>53</v>
      </c>
      <c r="L31" s="60">
        <v>43921</v>
      </c>
      <c r="M31" s="232" t="s">
        <v>89</v>
      </c>
      <c r="N31" s="210"/>
      <c r="O31" s="210"/>
      <c r="P31" s="210"/>
      <c r="Q31" s="211"/>
    </row>
    <row r="32" spans="1:17" ht="15">
      <c r="A32" s="57">
        <v>20329</v>
      </c>
      <c r="B32" s="57" t="s">
        <v>57</v>
      </c>
      <c r="C32" s="57" t="s">
        <v>58</v>
      </c>
      <c r="D32" s="57" t="s">
        <v>59</v>
      </c>
      <c r="E32" s="57">
        <v>6</v>
      </c>
      <c r="F32" s="57" t="s">
        <v>43</v>
      </c>
      <c r="G32" s="58">
        <v>2650000</v>
      </c>
      <c r="H32" s="57" t="s">
        <v>44</v>
      </c>
      <c r="I32" s="57">
        <v>48</v>
      </c>
      <c r="J32" s="57">
        <v>27</v>
      </c>
      <c r="K32" s="59">
        <v>0.09</v>
      </c>
      <c r="L32" s="60">
        <v>43922</v>
      </c>
      <c r="M32" s="232" t="s">
        <v>97</v>
      </c>
      <c r="N32" s="233"/>
      <c r="O32" s="233"/>
      <c r="P32" s="233"/>
      <c r="Q32" s="234"/>
    </row>
    <row r="33" spans="1:17" ht="15">
      <c r="A33" s="57">
        <v>20463</v>
      </c>
      <c r="B33" s="57" t="s">
        <v>72</v>
      </c>
      <c r="C33" s="57" t="s">
        <v>74</v>
      </c>
      <c r="D33" s="57" t="s">
        <v>75</v>
      </c>
      <c r="E33" s="57">
        <v>4</v>
      </c>
      <c r="F33" s="57" t="s">
        <v>73</v>
      </c>
      <c r="G33" s="58">
        <v>925000</v>
      </c>
      <c r="H33" s="57" t="s">
        <v>44</v>
      </c>
      <c r="I33" s="57">
        <v>48</v>
      </c>
      <c r="J33" s="57">
        <v>16</v>
      </c>
      <c r="K33" s="59">
        <v>0.04</v>
      </c>
      <c r="L33" s="60">
        <v>43949</v>
      </c>
      <c r="M33" s="232"/>
      <c r="N33" s="233"/>
      <c r="O33" s="233"/>
      <c r="P33" s="233"/>
      <c r="Q33" s="234"/>
    </row>
    <row r="34" spans="1:17" ht="15">
      <c r="A34" s="57">
        <v>20464</v>
      </c>
      <c r="B34" s="57" t="s">
        <v>76</v>
      </c>
      <c r="C34" s="57" t="s">
        <v>77</v>
      </c>
      <c r="D34" s="57" t="s">
        <v>78</v>
      </c>
      <c r="E34" s="57">
        <v>4</v>
      </c>
      <c r="F34" s="57" t="s">
        <v>73</v>
      </c>
      <c r="G34" s="58">
        <v>1650000</v>
      </c>
      <c r="H34" s="57" t="s">
        <v>44</v>
      </c>
      <c r="I34" s="57">
        <v>76</v>
      </c>
      <c r="J34" s="57">
        <v>28</v>
      </c>
      <c r="K34" s="59">
        <v>0.04</v>
      </c>
      <c r="L34" s="60">
        <v>43949</v>
      </c>
      <c r="M34" s="232"/>
      <c r="N34" s="233"/>
      <c r="O34" s="233"/>
      <c r="P34" s="233"/>
      <c r="Q34" s="234"/>
    </row>
    <row r="35" spans="1:17" ht="17.25">
      <c r="A35" s="57">
        <v>20200</v>
      </c>
      <c r="B35" s="57" t="s">
        <v>63</v>
      </c>
      <c r="C35" s="57" t="s">
        <v>64</v>
      </c>
      <c r="D35" s="57" t="s">
        <v>65</v>
      </c>
      <c r="E35" s="57">
        <v>8</v>
      </c>
      <c r="F35" s="57" t="s">
        <v>43</v>
      </c>
      <c r="G35" s="58">
        <v>3000000</v>
      </c>
      <c r="H35" s="57" t="s">
        <v>44</v>
      </c>
      <c r="I35" s="57">
        <v>120</v>
      </c>
      <c r="J35" s="57">
        <v>25</v>
      </c>
      <c r="K35" s="59">
        <v>0.09</v>
      </c>
      <c r="L35" s="152" t="s">
        <v>101</v>
      </c>
      <c r="M35" s="232"/>
      <c r="N35" s="233"/>
      <c r="O35" s="233"/>
      <c r="P35" s="233"/>
      <c r="Q35" s="234"/>
    </row>
    <row r="36" spans="1:17" s="2" customFormat="1" ht="18" thickBot="1">
      <c r="A36" s="94">
        <v>20012</v>
      </c>
      <c r="B36" s="94" t="s">
        <v>69</v>
      </c>
      <c r="C36" s="94" t="s">
        <v>67</v>
      </c>
      <c r="D36" s="94" t="s">
        <v>67</v>
      </c>
      <c r="E36" s="94">
        <v>12</v>
      </c>
      <c r="F36" s="94" t="s">
        <v>43</v>
      </c>
      <c r="G36" s="12">
        <v>2000000</v>
      </c>
      <c r="H36" s="94" t="s">
        <v>44</v>
      </c>
      <c r="I36" s="94">
        <v>120</v>
      </c>
      <c r="J36" s="94">
        <v>20</v>
      </c>
      <c r="K36" s="96">
        <v>0.09</v>
      </c>
      <c r="L36" s="151" t="s">
        <v>101</v>
      </c>
      <c r="M36" s="232"/>
      <c r="N36" s="242"/>
      <c r="O36" s="242"/>
      <c r="P36" s="242"/>
      <c r="Q36" s="243"/>
    </row>
    <row r="37" spans="1:17" ht="15" customHeight="1" thickBot="1">
      <c r="A37" s="235" t="s">
        <v>33</v>
      </c>
      <c r="B37" s="236"/>
      <c r="C37" s="236"/>
      <c r="D37" s="236"/>
      <c r="E37" s="236"/>
      <c r="F37" s="236"/>
      <c r="G37" s="56">
        <f>SUM(G31:G36)</f>
        <v>10480000</v>
      </c>
      <c r="H37" s="31" t="s">
        <v>9</v>
      </c>
      <c r="I37" s="106">
        <f>SUM(I31:I36)</f>
        <v>478</v>
      </c>
      <c r="J37" s="106">
        <f>SUM(J31:J36)</f>
        <v>118</v>
      </c>
      <c r="K37" s="33"/>
      <c r="L37" s="34"/>
      <c r="M37" s="140"/>
      <c r="N37" s="140"/>
      <c r="O37" s="140"/>
      <c r="P37" s="140"/>
      <c r="Q37" s="141"/>
    </row>
    <row r="38" spans="1:17" ht="15.75" customHeight="1" thickBot="1">
      <c r="A38" s="229" t="s">
        <v>34</v>
      </c>
      <c r="B38" s="223"/>
      <c r="C38" s="223"/>
      <c r="D38" s="223"/>
      <c r="E38" s="223"/>
      <c r="F38" s="223"/>
      <c r="G38" s="17">
        <f>G31+G32</f>
        <v>2905000</v>
      </c>
      <c r="H38" s="18" t="s">
        <v>9</v>
      </c>
      <c r="I38" s="18">
        <f>I31+I32</f>
        <v>114</v>
      </c>
      <c r="J38" s="18">
        <f>J31+J32</f>
        <v>29</v>
      </c>
      <c r="K38" s="139"/>
      <c r="L38" s="140"/>
      <c r="M38" s="136"/>
      <c r="N38" s="136"/>
      <c r="O38" s="136"/>
      <c r="P38" s="136"/>
      <c r="Q38" s="137"/>
    </row>
    <row r="39" spans="1:17" ht="15" customHeight="1">
      <c r="A39" s="237" t="s">
        <v>27</v>
      </c>
      <c r="B39" s="238"/>
      <c r="C39" s="238"/>
      <c r="D39" s="238"/>
      <c r="E39" s="238"/>
      <c r="F39" s="238"/>
      <c r="G39" s="22">
        <f>13846168-G38</f>
        <v>10941168</v>
      </c>
      <c r="H39" s="239"/>
      <c r="I39" s="240"/>
      <c r="J39" s="240"/>
      <c r="K39" s="240"/>
      <c r="L39" s="240"/>
      <c r="M39" s="240"/>
      <c r="N39" s="240"/>
      <c r="O39" s="240"/>
      <c r="P39" s="240"/>
      <c r="Q39" s="241"/>
    </row>
    <row r="40" spans="1:17" ht="15" customHeight="1">
      <c r="A40" s="53"/>
      <c r="B40" s="53"/>
      <c r="C40" s="53"/>
      <c r="D40" s="53"/>
      <c r="E40" s="53"/>
      <c r="F40" s="144"/>
      <c r="G40" s="54"/>
      <c r="H40" s="53"/>
      <c r="I40" s="53"/>
      <c r="J40" s="53"/>
      <c r="K40" s="53"/>
      <c r="L40" s="53"/>
      <c r="M40" s="138"/>
      <c r="N40" s="53"/>
      <c r="O40" s="53"/>
      <c r="P40" s="53"/>
      <c r="Q40" s="53"/>
    </row>
    <row r="41" spans="1:17" ht="15" customHeight="1">
      <c r="A41" s="246" t="s">
        <v>51</v>
      </c>
      <c r="B41" s="246"/>
      <c r="C41" s="246"/>
      <c r="D41" s="246"/>
      <c r="E41" s="246"/>
      <c r="F41" s="246"/>
      <c r="G41" s="246"/>
      <c r="H41" s="246"/>
      <c r="I41" s="246"/>
      <c r="J41" s="246"/>
      <c r="K41" s="246"/>
      <c r="L41" s="246"/>
      <c r="M41" s="246"/>
      <c r="N41" s="53"/>
      <c r="O41" s="53"/>
      <c r="P41" s="53"/>
      <c r="Q41" s="53"/>
    </row>
    <row r="42" spans="1:17" ht="15" customHeight="1">
      <c r="A42" s="246" t="s">
        <v>29</v>
      </c>
      <c r="B42" s="246"/>
      <c r="C42" s="246"/>
      <c r="D42" s="246"/>
      <c r="E42" s="246"/>
      <c r="F42" s="246"/>
      <c r="G42" s="246"/>
      <c r="H42" s="246"/>
      <c r="I42" s="246"/>
      <c r="J42" s="246"/>
      <c r="K42" s="246"/>
      <c r="L42" s="246"/>
      <c r="M42" s="246"/>
      <c r="N42" s="53"/>
      <c r="O42" s="53"/>
      <c r="P42" s="53"/>
      <c r="Q42" s="53"/>
    </row>
    <row r="43" spans="1:17" ht="15">
      <c r="A43" s="246" t="s">
        <v>102</v>
      </c>
      <c r="B43" s="246"/>
      <c r="C43" s="246"/>
      <c r="D43" s="246"/>
      <c r="E43" s="246"/>
      <c r="F43" s="246"/>
      <c r="G43" s="246"/>
      <c r="H43" s="246"/>
      <c r="I43" s="246"/>
      <c r="J43" s="246"/>
      <c r="K43" s="246"/>
      <c r="L43" s="246"/>
      <c r="M43" s="246"/>
      <c r="N43" s="53"/>
      <c r="O43" s="53"/>
      <c r="P43" s="53"/>
      <c r="Q43" s="53"/>
    </row>
  </sheetData>
  <sheetProtection/>
  <mergeCells count="52">
    <mergeCell ref="A39:F39"/>
    <mergeCell ref="H39:Q39"/>
    <mergeCell ref="A43:M43"/>
    <mergeCell ref="A41:M41"/>
    <mergeCell ref="A42:M42"/>
    <mergeCell ref="M14:Q14"/>
    <mergeCell ref="M32:Q32"/>
    <mergeCell ref="M35:Q35"/>
    <mergeCell ref="M33:Q33"/>
    <mergeCell ref="M34:Q34"/>
    <mergeCell ref="A37:F37"/>
    <mergeCell ref="A38:F38"/>
    <mergeCell ref="A25:F25"/>
    <mergeCell ref="H25:Q25"/>
    <mergeCell ref="A29:B29"/>
    <mergeCell ref="M29:P29"/>
    <mergeCell ref="M30:Q30"/>
    <mergeCell ref="M31:Q31"/>
    <mergeCell ref="M20:Q20"/>
    <mergeCell ref="M21:Q21"/>
    <mergeCell ref="M22:Q22"/>
    <mergeCell ref="M36:Q36"/>
    <mergeCell ref="A23:F23"/>
    <mergeCell ref="A24:F24"/>
    <mergeCell ref="A16:F16"/>
    <mergeCell ref="K16:Q16"/>
    <mergeCell ref="A17:F17"/>
    <mergeCell ref="K17:Q17"/>
    <mergeCell ref="A18:F18"/>
    <mergeCell ref="A19:B19"/>
    <mergeCell ref="H19:J19"/>
    <mergeCell ref="K19:L19"/>
    <mergeCell ref="M19:O19"/>
    <mergeCell ref="P19:Q19"/>
    <mergeCell ref="M11:Q11"/>
    <mergeCell ref="M15:Q15"/>
    <mergeCell ref="M9:Q9"/>
    <mergeCell ref="M10:Q10"/>
    <mergeCell ref="M12:Q12"/>
    <mergeCell ref="M13:Q13"/>
    <mergeCell ref="A7:C7"/>
    <mergeCell ref="H7:J7"/>
    <mergeCell ref="K7:L7"/>
    <mergeCell ref="M7:O7"/>
    <mergeCell ref="P7:Q7"/>
    <mergeCell ref="M8:Q8"/>
    <mergeCell ref="A1:Q1"/>
    <mergeCell ref="A2:Q2"/>
    <mergeCell ref="A3:Q3"/>
    <mergeCell ref="A4:Q4"/>
    <mergeCell ref="A5:Q5"/>
    <mergeCell ref="M6:P6"/>
  </mergeCells>
  <printOptions/>
  <pageMargins left="0.7" right="0.7" top="0.75" bottom="0.75" header="0.3" footer="0.3"/>
  <pageSetup fitToHeight="2" fitToWidth="1" horizontalDpi="1200" verticalDpi="1200" orientation="landscape" scale="52"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Q42"/>
  <sheetViews>
    <sheetView showGridLines="0" zoomScalePageLayoutView="0" workbookViewId="0" topLeftCell="A1">
      <selection activeCell="B11" sqref="B11"/>
    </sheetView>
  </sheetViews>
  <sheetFormatPr defaultColWidth="9.140625" defaultRowHeight="15"/>
  <cols>
    <col min="1" max="1" width="9.8515625" style="1" customWidth="1"/>
    <col min="2" max="2" width="43.7109375" style="1" customWidth="1"/>
    <col min="3" max="3" width="17.421875" style="1" customWidth="1"/>
    <col min="4" max="4" width="15.57421875" style="1" customWidth="1"/>
    <col min="5" max="5" width="6.7109375" style="1" customWidth="1"/>
    <col min="6" max="6" width="8.28125" style="1" customWidth="1"/>
    <col min="7" max="7" width="14.57421875" style="1" customWidth="1"/>
    <col min="8" max="8" width="18.57421875" style="1" customWidth="1"/>
    <col min="9" max="9" width="7.00390625" style="1" customWidth="1"/>
    <col min="10" max="10" width="10.7109375" style="1" customWidth="1"/>
    <col min="11" max="11" width="9.140625" style="1" customWidth="1"/>
    <col min="12" max="12" width="11.28125" style="1" customWidth="1"/>
    <col min="13" max="14" width="11.7109375" style="1" customWidth="1"/>
    <col min="15" max="15" width="9.140625" style="1" customWidth="1"/>
    <col min="16" max="16" width="11.8515625" style="1" customWidth="1"/>
    <col min="17" max="17" width="20.140625" style="1" customWidth="1"/>
    <col min="18" max="16384" width="9.140625" style="1" customWidth="1"/>
  </cols>
  <sheetData>
    <row r="1" spans="1:17" ht="116.25" customHeight="1">
      <c r="A1" s="192"/>
      <c r="B1" s="192"/>
      <c r="C1" s="192"/>
      <c r="D1" s="192"/>
      <c r="E1" s="192"/>
      <c r="F1" s="192"/>
      <c r="G1" s="192"/>
      <c r="H1" s="192"/>
      <c r="I1" s="192"/>
      <c r="J1" s="192"/>
      <c r="K1" s="192"/>
      <c r="L1" s="192"/>
      <c r="M1" s="192"/>
      <c r="N1" s="192"/>
      <c r="O1" s="192"/>
      <c r="P1" s="192"/>
      <c r="Q1" s="192"/>
    </row>
    <row r="2" spans="1:17" ht="18" customHeight="1">
      <c r="A2" s="193" t="s">
        <v>88</v>
      </c>
      <c r="B2" s="193"/>
      <c r="C2" s="193"/>
      <c r="D2" s="193"/>
      <c r="E2" s="193"/>
      <c r="F2" s="193"/>
      <c r="G2" s="193"/>
      <c r="H2" s="193"/>
      <c r="I2" s="193"/>
      <c r="J2" s="193"/>
      <c r="K2" s="193"/>
      <c r="L2" s="193"/>
      <c r="M2" s="192"/>
      <c r="N2" s="192"/>
      <c r="O2" s="192"/>
      <c r="P2" s="192"/>
      <c r="Q2" s="192"/>
    </row>
    <row r="3" spans="1:17" ht="12.75" customHeight="1">
      <c r="A3" s="194" t="s">
        <v>93</v>
      </c>
      <c r="B3" s="194"/>
      <c r="C3" s="194"/>
      <c r="D3" s="194"/>
      <c r="E3" s="194"/>
      <c r="F3" s="194"/>
      <c r="G3" s="194"/>
      <c r="H3" s="194"/>
      <c r="I3" s="194"/>
      <c r="J3" s="194"/>
      <c r="K3" s="194"/>
      <c r="L3" s="194"/>
      <c r="M3" s="192"/>
      <c r="N3" s="192"/>
      <c r="O3" s="192"/>
      <c r="P3" s="192"/>
      <c r="Q3" s="192"/>
    </row>
    <row r="4" spans="1:17" ht="60" customHeight="1">
      <c r="A4" s="195" t="s">
        <v>35</v>
      </c>
      <c r="B4" s="195"/>
      <c r="C4" s="195"/>
      <c r="D4" s="195"/>
      <c r="E4" s="195"/>
      <c r="F4" s="195"/>
      <c r="G4" s="195"/>
      <c r="H4" s="195"/>
      <c r="I4" s="195"/>
      <c r="J4" s="195"/>
      <c r="K4" s="195"/>
      <c r="L4" s="195"/>
      <c r="M4" s="192"/>
      <c r="N4" s="192"/>
      <c r="O4" s="192"/>
      <c r="P4" s="192"/>
      <c r="Q4" s="192"/>
    </row>
    <row r="5" spans="1:17" ht="14.25" customHeight="1">
      <c r="A5" s="196" t="s">
        <v>25</v>
      </c>
      <c r="B5" s="197"/>
      <c r="C5" s="197"/>
      <c r="D5" s="197"/>
      <c r="E5" s="198"/>
      <c r="F5" s="198"/>
      <c r="G5" s="198"/>
      <c r="H5" s="198"/>
      <c r="I5" s="198"/>
      <c r="J5" s="198"/>
      <c r="K5" s="198"/>
      <c r="L5" s="198"/>
      <c r="M5" s="198"/>
      <c r="N5" s="198"/>
      <c r="O5" s="198"/>
      <c r="P5" s="198"/>
      <c r="Q5" s="198"/>
    </row>
    <row r="6" spans="1:17" ht="14.25" customHeight="1">
      <c r="A6" s="3"/>
      <c r="B6" s="4"/>
      <c r="C6" s="4"/>
      <c r="D6" s="4"/>
      <c r="E6" s="128"/>
      <c r="F6" s="128"/>
      <c r="G6" s="128"/>
      <c r="H6" s="128"/>
      <c r="I6" s="128"/>
      <c r="J6" s="128"/>
      <c r="K6" s="128"/>
      <c r="L6" s="128"/>
      <c r="M6" s="199"/>
      <c r="N6" s="199"/>
      <c r="O6" s="199"/>
      <c r="P6" s="199"/>
      <c r="Q6" s="6"/>
    </row>
    <row r="7" spans="1:17" ht="15.75">
      <c r="A7" s="200" t="s">
        <v>22</v>
      </c>
      <c r="B7" s="200"/>
      <c r="C7" s="201"/>
      <c r="D7" s="7"/>
      <c r="E7" s="7"/>
      <c r="F7" s="7"/>
      <c r="G7" s="8"/>
      <c r="H7" s="202"/>
      <c r="I7" s="203"/>
      <c r="J7" s="203"/>
      <c r="K7" s="204"/>
      <c r="L7" s="205"/>
      <c r="M7" s="206" t="s">
        <v>0</v>
      </c>
      <c r="N7" s="206"/>
      <c r="O7" s="206"/>
      <c r="P7" s="207">
        <v>14509857.2</v>
      </c>
      <c r="Q7" s="208"/>
    </row>
    <row r="8" spans="1:17" ht="39" customHeight="1">
      <c r="A8" s="10" t="s">
        <v>39</v>
      </c>
      <c r="B8" s="10" t="s">
        <v>2</v>
      </c>
      <c r="C8" s="10" t="s">
        <v>3</v>
      </c>
      <c r="D8" s="10" t="s">
        <v>4</v>
      </c>
      <c r="E8" s="10" t="s">
        <v>5</v>
      </c>
      <c r="F8" s="10" t="s">
        <v>6</v>
      </c>
      <c r="G8" s="10" t="s">
        <v>7</v>
      </c>
      <c r="H8" s="10" t="s">
        <v>8</v>
      </c>
      <c r="I8" s="10" t="s">
        <v>9</v>
      </c>
      <c r="J8" s="10" t="s">
        <v>10</v>
      </c>
      <c r="K8" s="10" t="s">
        <v>11</v>
      </c>
      <c r="L8" s="10" t="s">
        <v>24</v>
      </c>
      <c r="M8" s="209" t="s">
        <v>12</v>
      </c>
      <c r="N8" s="210"/>
      <c r="O8" s="210"/>
      <c r="P8" s="210"/>
      <c r="Q8" s="211"/>
    </row>
    <row r="9" spans="1:17" ht="15">
      <c r="A9" s="11">
        <v>20501</v>
      </c>
      <c r="B9" s="11" t="s">
        <v>46</v>
      </c>
      <c r="C9" s="11" t="s">
        <v>48</v>
      </c>
      <c r="D9" s="11" t="s">
        <v>49</v>
      </c>
      <c r="E9" s="11">
        <v>11</v>
      </c>
      <c r="F9" s="11" t="s">
        <v>50</v>
      </c>
      <c r="G9" s="12">
        <v>2000000</v>
      </c>
      <c r="H9" s="11" t="s">
        <v>52</v>
      </c>
      <c r="I9" s="13">
        <v>40</v>
      </c>
      <c r="J9" s="127">
        <v>14</v>
      </c>
      <c r="K9" s="95" t="s">
        <v>53</v>
      </c>
      <c r="L9" s="16">
        <v>43921</v>
      </c>
      <c r="M9" s="218"/>
      <c r="N9" s="219"/>
      <c r="O9" s="219"/>
      <c r="P9" s="219"/>
      <c r="Q9" s="219"/>
    </row>
    <row r="10" spans="1:17" ht="15">
      <c r="A10" s="87">
        <v>20224</v>
      </c>
      <c r="B10" s="87" t="s">
        <v>54</v>
      </c>
      <c r="C10" s="87" t="s">
        <v>55</v>
      </c>
      <c r="D10" s="87" t="s">
        <v>56</v>
      </c>
      <c r="E10" s="87">
        <v>3</v>
      </c>
      <c r="F10" s="87" t="s">
        <v>43</v>
      </c>
      <c r="G10" s="12">
        <v>1954000</v>
      </c>
      <c r="H10" s="11" t="s">
        <v>52</v>
      </c>
      <c r="I10" s="13">
        <v>68</v>
      </c>
      <c r="J10" s="127">
        <v>13</v>
      </c>
      <c r="K10" s="96">
        <v>0.09</v>
      </c>
      <c r="L10" s="88">
        <v>43922</v>
      </c>
      <c r="M10" s="218"/>
      <c r="N10" s="219"/>
      <c r="O10" s="219"/>
      <c r="P10" s="219"/>
      <c r="Q10" s="219"/>
    </row>
    <row r="11" spans="1:17" ht="15">
      <c r="A11" s="87">
        <v>20002</v>
      </c>
      <c r="B11" s="87" t="s">
        <v>99</v>
      </c>
      <c r="C11" s="87" t="s">
        <v>60</v>
      </c>
      <c r="D11" s="87" t="s">
        <v>61</v>
      </c>
      <c r="E11" s="87">
        <v>7</v>
      </c>
      <c r="F11" s="87" t="s">
        <v>43</v>
      </c>
      <c r="G11" s="12">
        <v>2000000</v>
      </c>
      <c r="H11" s="11" t="s">
        <v>52</v>
      </c>
      <c r="I11" s="13">
        <v>110</v>
      </c>
      <c r="J11" s="127">
        <v>14</v>
      </c>
      <c r="K11" s="96">
        <v>0.09</v>
      </c>
      <c r="L11" s="88">
        <v>43922</v>
      </c>
      <c r="M11" s="212" t="s">
        <v>94</v>
      </c>
      <c r="N11" s="213"/>
      <c r="O11" s="213"/>
      <c r="P11" s="213"/>
      <c r="Q11" s="214"/>
    </row>
    <row r="12" spans="1:17" ht="15">
      <c r="A12" s="87">
        <v>20040</v>
      </c>
      <c r="B12" s="87" t="s">
        <v>62</v>
      </c>
      <c r="C12" s="87" t="s">
        <v>60</v>
      </c>
      <c r="D12" s="87" t="s">
        <v>61</v>
      </c>
      <c r="E12" s="87">
        <v>7</v>
      </c>
      <c r="F12" s="87" t="s">
        <v>43</v>
      </c>
      <c r="G12" s="118">
        <v>0</v>
      </c>
      <c r="H12" s="87" t="s">
        <v>52</v>
      </c>
      <c r="I12" s="116">
        <v>135</v>
      </c>
      <c r="J12" s="117">
        <v>25</v>
      </c>
      <c r="K12" s="96">
        <v>0.09</v>
      </c>
      <c r="L12" s="88">
        <v>43922</v>
      </c>
      <c r="M12" s="215" t="s">
        <v>81</v>
      </c>
      <c r="N12" s="216"/>
      <c r="O12" s="216"/>
      <c r="P12" s="216"/>
      <c r="Q12" s="217"/>
    </row>
    <row r="13" spans="1:17" ht="15.75" customHeight="1">
      <c r="A13" s="11">
        <v>20406</v>
      </c>
      <c r="B13" s="11" t="s">
        <v>84</v>
      </c>
      <c r="C13" s="11" t="s">
        <v>85</v>
      </c>
      <c r="D13" s="11" t="s">
        <v>56</v>
      </c>
      <c r="E13" s="11">
        <v>3</v>
      </c>
      <c r="F13" s="11" t="s">
        <v>43</v>
      </c>
      <c r="G13" s="12">
        <v>3000000</v>
      </c>
      <c r="H13" s="11" t="s">
        <v>44</v>
      </c>
      <c r="I13" s="13">
        <v>94</v>
      </c>
      <c r="J13" s="127">
        <v>19</v>
      </c>
      <c r="K13" s="95">
        <v>0.04</v>
      </c>
      <c r="L13" s="16">
        <v>43986</v>
      </c>
      <c r="M13" s="212" t="s">
        <v>89</v>
      </c>
      <c r="N13" s="213"/>
      <c r="O13" s="213"/>
      <c r="P13" s="213"/>
      <c r="Q13" s="214"/>
    </row>
    <row r="14" spans="1:17" ht="15.75" thickBot="1">
      <c r="A14" s="130">
        <v>20503</v>
      </c>
      <c r="B14" s="130" t="s">
        <v>91</v>
      </c>
      <c r="C14" s="130" t="s">
        <v>90</v>
      </c>
      <c r="D14" s="130" t="s">
        <v>92</v>
      </c>
      <c r="E14" s="130">
        <v>8</v>
      </c>
      <c r="F14" s="130" t="s">
        <v>43</v>
      </c>
      <c r="G14" s="131">
        <v>3000000</v>
      </c>
      <c r="H14" s="130"/>
      <c r="I14" s="132">
        <v>30</v>
      </c>
      <c r="J14" s="133">
        <v>30</v>
      </c>
      <c r="K14" s="134" t="s">
        <v>53</v>
      </c>
      <c r="L14" s="135">
        <v>44018</v>
      </c>
      <c r="M14" s="247"/>
      <c r="N14" s="248"/>
      <c r="O14" s="248"/>
      <c r="P14" s="248"/>
      <c r="Q14" s="249"/>
    </row>
    <row r="15" spans="1:17" ht="15" customHeight="1" thickBot="1">
      <c r="A15" s="229" t="s">
        <v>30</v>
      </c>
      <c r="B15" s="223"/>
      <c r="C15" s="223"/>
      <c r="D15" s="223"/>
      <c r="E15" s="223"/>
      <c r="F15" s="223"/>
      <c r="G15" s="17">
        <f>SUM(G9:G14)</f>
        <v>11954000</v>
      </c>
      <c r="H15" s="18" t="s">
        <v>9</v>
      </c>
      <c r="I15" s="19">
        <f>SUM(I9:I14)</f>
        <v>477</v>
      </c>
      <c r="J15" s="19">
        <f>SUM(J9:J14)</f>
        <v>115</v>
      </c>
      <c r="K15" s="230"/>
      <c r="L15" s="227"/>
      <c r="M15" s="227"/>
      <c r="N15" s="227"/>
      <c r="O15" s="227"/>
      <c r="P15" s="227"/>
      <c r="Q15" s="228"/>
    </row>
    <row r="16" spans="1:17" ht="15" customHeight="1" thickBot="1">
      <c r="A16" s="229" t="s">
        <v>31</v>
      </c>
      <c r="B16" s="223"/>
      <c r="C16" s="223"/>
      <c r="D16" s="223"/>
      <c r="E16" s="223"/>
      <c r="F16" s="223"/>
      <c r="G16" s="17">
        <f>G14</f>
        <v>3000000</v>
      </c>
      <c r="H16" s="18" t="s">
        <v>9</v>
      </c>
      <c r="I16" s="20">
        <v>94</v>
      </c>
      <c r="J16" s="20">
        <v>19</v>
      </c>
      <c r="K16" s="230"/>
      <c r="L16" s="227"/>
      <c r="M16" s="227"/>
      <c r="N16" s="227"/>
      <c r="O16" s="227"/>
      <c r="P16" s="227"/>
      <c r="Q16" s="228"/>
    </row>
    <row r="17" spans="1:17" ht="15" customHeight="1" thickBot="1">
      <c r="A17" s="229" t="s">
        <v>32</v>
      </c>
      <c r="B17" s="223"/>
      <c r="C17" s="223"/>
      <c r="D17" s="223"/>
      <c r="E17" s="223"/>
      <c r="F17" s="223"/>
      <c r="G17" s="17">
        <f>P7-G16</f>
        <v>11509857.2</v>
      </c>
      <c r="H17" s="71"/>
      <c r="I17" s="72"/>
      <c r="J17" s="72"/>
      <c r="K17" s="70"/>
      <c r="L17" s="125"/>
      <c r="M17" s="125"/>
      <c r="N17" s="125"/>
      <c r="O17" s="125"/>
      <c r="P17" s="125"/>
      <c r="Q17" s="126"/>
    </row>
    <row r="18" spans="1:17" ht="64.5" customHeight="1">
      <c r="A18" s="231" t="s">
        <v>14</v>
      </c>
      <c r="B18" s="231"/>
      <c r="C18" s="23"/>
      <c r="D18" s="23"/>
      <c r="E18" s="24"/>
      <c r="F18" s="23"/>
      <c r="G18" s="25"/>
      <c r="H18" s="202"/>
      <c r="I18" s="203"/>
      <c r="J18" s="203"/>
      <c r="K18" s="204"/>
      <c r="L18" s="205"/>
      <c r="M18" s="206" t="s">
        <v>0</v>
      </c>
      <c r="N18" s="206"/>
      <c r="O18" s="206"/>
      <c r="P18" s="207">
        <v>0</v>
      </c>
      <c r="Q18" s="208"/>
    </row>
    <row r="19" spans="1:17" ht="39">
      <c r="A19" s="10" t="s">
        <v>39</v>
      </c>
      <c r="B19" s="10" t="s">
        <v>2</v>
      </c>
      <c r="C19" s="10" t="s">
        <v>3</v>
      </c>
      <c r="D19" s="10" t="s">
        <v>4</v>
      </c>
      <c r="E19" s="10" t="s">
        <v>5</v>
      </c>
      <c r="F19" s="10" t="s">
        <v>6</v>
      </c>
      <c r="G19" s="10" t="s">
        <v>7</v>
      </c>
      <c r="H19" s="10" t="s">
        <v>8</v>
      </c>
      <c r="I19" s="10" t="s">
        <v>9</v>
      </c>
      <c r="J19" s="10" t="s">
        <v>10</v>
      </c>
      <c r="K19" s="10" t="s">
        <v>11</v>
      </c>
      <c r="L19" s="10" t="s">
        <v>24</v>
      </c>
      <c r="M19" s="209" t="s">
        <v>12</v>
      </c>
      <c r="N19" s="210"/>
      <c r="O19" s="210"/>
      <c r="P19" s="210"/>
      <c r="Q19" s="211"/>
    </row>
    <row r="20" spans="1:17" ht="15">
      <c r="A20" s="57">
        <v>20317</v>
      </c>
      <c r="B20" s="57" t="s">
        <v>66</v>
      </c>
      <c r="C20" s="57" t="s">
        <v>67</v>
      </c>
      <c r="D20" s="57" t="s">
        <v>67</v>
      </c>
      <c r="E20" s="57">
        <v>12</v>
      </c>
      <c r="F20" s="57" t="s">
        <v>43</v>
      </c>
      <c r="G20" s="12">
        <v>0</v>
      </c>
      <c r="H20" s="57" t="s">
        <v>44</v>
      </c>
      <c r="I20" s="57">
        <v>124</v>
      </c>
      <c r="J20" s="57">
        <v>20</v>
      </c>
      <c r="K20" s="96">
        <v>0.09</v>
      </c>
      <c r="L20" s="88">
        <v>43922</v>
      </c>
      <c r="M20" s="232" t="s">
        <v>82</v>
      </c>
      <c r="N20" s="233"/>
      <c r="O20" s="233"/>
      <c r="P20" s="233"/>
      <c r="Q20" s="234"/>
    </row>
    <row r="21" spans="1:17" ht="15">
      <c r="A21" s="57">
        <v>20344</v>
      </c>
      <c r="B21" s="57" t="s">
        <v>68</v>
      </c>
      <c r="C21" s="57" t="s">
        <v>67</v>
      </c>
      <c r="D21" s="57" t="s">
        <v>67</v>
      </c>
      <c r="E21" s="57">
        <v>12</v>
      </c>
      <c r="F21" s="57" t="s">
        <v>43</v>
      </c>
      <c r="G21" s="12">
        <v>0</v>
      </c>
      <c r="H21" s="57" t="s">
        <v>13</v>
      </c>
      <c r="I21" s="57">
        <v>149</v>
      </c>
      <c r="J21" s="57">
        <v>21</v>
      </c>
      <c r="K21" s="96">
        <v>0.09</v>
      </c>
      <c r="L21" s="88">
        <v>43922</v>
      </c>
      <c r="M21" s="232" t="s">
        <v>82</v>
      </c>
      <c r="N21" s="233"/>
      <c r="O21" s="233"/>
      <c r="P21" s="233"/>
      <c r="Q21" s="234"/>
    </row>
    <row r="22" spans="1:17" s="2" customFormat="1" ht="15.75" thickBot="1">
      <c r="A22" s="94">
        <v>20012</v>
      </c>
      <c r="B22" s="94" t="s">
        <v>69</v>
      </c>
      <c r="C22" s="94" t="s">
        <v>67</v>
      </c>
      <c r="D22" s="94" t="s">
        <v>67</v>
      </c>
      <c r="E22" s="94">
        <v>12</v>
      </c>
      <c r="F22" s="94" t="s">
        <v>43</v>
      </c>
      <c r="G22" s="12">
        <v>0</v>
      </c>
      <c r="H22" s="94" t="s">
        <v>44</v>
      </c>
      <c r="I22" s="94">
        <v>120</v>
      </c>
      <c r="J22" s="94">
        <v>20</v>
      </c>
      <c r="K22" s="96">
        <v>0.09</v>
      </c>
      <c r="L22" s="88">
        <v>43922</v>
      </c>
      <c r="M22" s="232" t="s">
        <v>83</v>
      </c>
      <c r="N22" s="242"/>
      <c r="O22" s="242"/>
      <c r="P22" s="242"/>
      <c r="Q22" s="243"/>
    </row>
    <row r="23" spans="1:17" ht="15.75" thickBot="1">
      <c r="A23" s="235" t="s">
        <v>16</v>
      </c>
      <c r="B23" s="236"/>
      <c r="C23" s="236"/>
      <c r="D23" s="236"/>
      <c r="E23" s="236"/>
      <c r="F23" s="236"/>
      <c r="G23" s="56">
        <f>SUM(G20:G22)</f>
        <v>0</v>
      </c>
      <c r="H23" s="31" t="s">
        <v>9</v>
      </c>
      <c r="I23" s="106">
        <f>SUM(I20:I22)</f>
        <v>393</v>
      </c>
      <c r="J23" s="106">
        <f>SUM(J20:J22)</f>
        <v>61</v>
      </c>
      <c r="K23" s="33"/>
      <c r="L23" s="34"/>
      <c r="M23" s="125"/>
      <c r="N23" s="125"/>
      <c r="O23" s="125"/>
      <c r="P23" s="125"/>
      <c r="Q23" s="126"/>
    </row>
    <row r="24" spans="1:17" ht="15.75" thickBot="1">
      <c r="A24" s="229" t="s">
        <v>17</v>
      </c>
      <c r="B24" s="223"/>
      <c r="C24" s="223"/>
      <c r="D24" s="223"/>
      <c r="E24" s="223"/>
      <c r="F24" s="223"/>
      <c r="G24" s="17">
        <v>0</v>
      </c>
      <c r="H24" s="18" t="s">
        <v>9</v>
      </c>
      <c r="I24" s="18">
        <v>0</v>
      </c>
      <c r="J24" s="18">
        <v>0</v>
      </c>
      <c r="K24" s="124"/>
      <c r="L24" s="125"/>
      <c r="M24" s="121"/>
      <c r="N24" s="121"/>
      <c r="O24" s="121"/>
      <c r="P24" s="121"/>
      <c r="Q24" s="122"/>
    </row>
    <row r="25" spans="1:17" ht="15" customHeight="1">
      <c r="A25" s="237" t="s">
        <v>18</v>
      </c>
      <c r="B25" s="238"/>
      <c r="C25" s="238"/>
      <c r="D25" s="238"/>
      <c r="E25" s="238"/>
      <c r="F25" s="238"/>
      <c r="G25" s="22">
        <f>SUM(P18-G24)</f>
        <v>0</v>
      </c>
      <c r="H25" s="239"/>
      <c r="I25" s="240"/>
      <c r="J25" s="240"/>
      <c r="K25" s="240"/>
      <c r="L25" s="240"/>
      <c r="M25" s="240"/>
      <c r="N25" s="240"/>
      <c r="O25" s="240"/>
      <c r="P25" s="240"/>
      <c r="Q25" s="241"/>
    </row>
    <row r="26" spans="1:17" ht="15" customHeight="1">
      <c r="A26" s="40"/>
      <c r="B26" s="24"/>
      <c r="C26" s="24"/>
      <c r="D26" s="24"/>
      <c r="E26" s="24"/>
      <c r="F26" s="24"/>
      <c r="G26" s="41"/>
      <c r="H26" s="42"/>
      <c r="I26" s="43"/>
      <c r="J26" s="43"/>
      <c r="K26" s="43"/>
      <c r="L26" s="43"/>
      <c r="M26" s="43"/>
      <c r="N26" s="43"/>
      <c r="O26" s="43"/>
      <c r="P26" s="43"/>
      <c r="Q26" s="43"/>
    </row>
    <row r="27" spans="1:17" ht="15" customHeight="1">
      <c r="A27" s="40"/>
      <c r="B27" s="24"/>
      <c r="C27" s="24"/>
      <c r="D27" s="24"/>
      <c r="E27" s="24"/>
      <c r="F27" s="24"/>
      <c r="G27" s="41"/>
      <c r="H27" s="42"/>
      <c r="I27" s="43"/>
      <c r="J27" s="43"/>
      <c r="K27" s="43"/>
      <c r="L27" s="43"/>
      <c r="M27" s="43"/>
      <c r="N27" s="43"/>
      <c r="O27" s="43"/>
      <c r="P27" s="43"/>
      <c r="Q27" s="43"/>
    </row>
    <row r="28" spans="1:17" ht="15" customHeight="1">
      <c r="A28" s="40"/>
      <c r="B28" s="24"/>
      <c r="C28" s="24"/>
      <c r="D28" s="24"/>
      <c r="E28" s="24"/>
      <c r="F28" s="24"/>
      <c r="G28" s="41"/>
      <c r="H28" s="42"/>
      <c r="I28" s="43"/>
      <c r="J28" s="43"/>
      <c r="K28" s="43"/>
      <c r="L28" s="43"/>
      <c r="M28" s="129"/>
      <c r="N28" s="129"/>
      <c r="O28" s="129"/>
      <c r="P28" s="129"/>
      <c r="Q28" s="45"/>
    </row>
    <row r="29" spans="1:17" ht="20.25" customHeight="1">
      <c r="A29" s="244" t="s">
        <v>40</v>
      </c>
      <c r="B29" s="245"/>
      <c r="C29" s="46"/>
      <c r="D29" s="46"/>
      <c r="E29" s="46"/>
      <c r="F29" s="46"/>
      <c r="G29" s="47"/>
      <c r="H29" s="48"/>
      <c r="I29" s="48"/>
      <c r="J29" s="48"/>
      <c r="K29" s="49"/>
      <c r="L29" s="50"/>
      <c r="M29" s="203" t="s">
        <v>19</v>
      </c>
      <c r="N29" s="203"/>
      <c r="O29" s="203"/>
      <c r="P29" s="203"/>
      <c r="Q29" s="52">
        <v>13846168</v>
      </c>
    </row>
    <row r="30" spans="1:17" ht="39">
      <c r="A30" s="10" t="s">
        <v>39</v>
      </c>
      <c r="B30" s="10" t="s">
        <v>2</v>
      </c>
      <c r="C30" s="10" t="s">
        <v>3</v>
      </c>
      <c r="D30" s="10" t="s">
        <v>4</v>
      </c>
      <c r="E30" s="10" t="s">
        <v>5</v>
      </c>
      <c r="F30" s="10" t="s">
        <v>6</v>
      </c>
      <c r="G30" s="10" t="s">
        <v>7</v>
      </c>
      <c r="H30" s="10" t="s">
        <v>8</v>
      </c>
      <c r="I30" s="10" t="s">
        <v>9</v>
      </c>
      <c r="J30" s="10" t="s">
        <v>10</v>
      </c>
      <c r="K30" s="10" t="s">
        <v>11</v>
      </c>
      <c r="L30" s="10" t="s">
        <v>24</v>
      </c>
      <c r="M30" s="209" t="s">
        <v>12</v>
      </c>
      <c r="N30" s="210"/>
      <c r="O30" s="210"/>
      <c r="P30" s="210"/>
      <c r="Q30" s="211"/>
    </row>
    <row r="31" spans="1:17" ht="15">
      <c r="A31" s="57">
        <v>20502</v>
      </c>
      <c r="B31" s="57" t="s">
        <v>41</v>
      </c>
      <c r="C31" s="57" t="s">
        <v>42</v>
      </c>
      <c r="D31" s="57" t="s">
        <v>45</v>
      </c>
      <c r="E31" s="57">
        <v>12</v>
      </c>
      <c r="F31" s="57" t="s">
        <v>43</v>
      </c>
      <c r="G31" s="58">
        <v>255000</v>
      </c>
      <c r="H31" s="57" t="s">
        <v>44</v>
      </c>
      <c r="I31" s="57">
        <v>66</v>
      </c>
      <c r="J31" s="57">
        <v>2</v>
      </c>
      <c r="K31" s="59" t="s">
        <v>53</v>
      </c>
      <c r="L31" s="60">
        <v>43921</v>
      </c>
      <c r="M31" s="232" t="s">
        <v>89</v>
      </c>
      <c r="N31" s="210"/>
      <c r="O31" s="210"/>
      <c r="P31" s="210"/>
      <c r="Q31" s="211"/>
    </row>
    <row r="32" spans="1:17" ht="15">
      <c r="A32" s="57">
        <v>20329</v>
      </c>
      <c r="B32" s="57" t="s">
        <v>57</v>
      </c>
      <c r="C32" s="57" t="s">
        <v>58</v>
      </c>
      <c r="D32" s="57" t="s">
        <v>59</v>
      </c>
      <c r="E32" s="57">
        <v>6</v>
      </c>
      <c r="F32" s="57" t="s">
        <v>43</v>
      </c>
      <c r="G32" s="58">
        <v>2650000</v>
      </c>
      <c r="H32" s="57" t="s">
        <v>44</v>
      </c>
      <c r="I32" s="57">
        <v>48</v>
      </c>
      <c r="J32" s="57">
        <v>27</v>
      </c>
      <c r="K32" s="59">
        <v>0.09</v>
      </c>
      <c r="L32" s="60">
        <v>43922</v>
      </c>
      <c r="M32" s="232" t="s">
        <v>94</v>
      </c>
      <c r="N32" s="233"/>
      <c r="O32" s="233"/>
      <c r="P32" s="233"/>
      <c r="Q32" s="234"/>
    </row>
    <row r="33" spans="1:17" ht="15">
      <c r="A33" s="57">
        <v>20200</v>
      </c>
      <c r="B33" s="57" t="s">
        <v>63</v>
      </c>
      <c r="C33" s="57" t="s">
        <v>64</v>
      </c>
      <c r="D33" s="57" t="s">
        <v>65</v>
      </c>
      <c r="E33" s="57">
        <v>8</v>
      </c>
      <c r="F33" s="57" t="s">
        <v>43</v>
      </c>
      <c r="G33" s="58">
        <v>3000000</v>
      </c>
      <c r="H33" s="57" t="s">
        <v>44</v>
      </c>
      <c r="I33" s="57">
        <v>120</v>
      </c>
      <c r="J33" s="57">
        <v>25</v>
      </c>
      <c r="K33" s="59">
        <v>0.09</v>
      </c>
      <c r="L33" s="60">
        <v>43922</v>
      </c>
      <c r="M33" s="232"/>
      <c r="N33" s="233"/>
      <c r="O33" s="233"/>
      <c r="P33" s="233"/>
      <c r="Q33" s="234"/>
    </row>
    <row r="34" spans="1:17" ht="15">
      <c r="A34" s="57">
        <v>20463</v>
      </c>
      <c r="B34" s="57" t="s">
        <v>72</v>
      </c>
      <c r="C34" s="57" t="s">
        <v>74</v>
      </c>
      <c r="D34" s="57" t="s">
        <v>75</v>
      </c>
      <c r="E34" s="57">
        <v>4</v>
      </c>
      <c r="F34" s="57" t="s">
        <v>73</v>
      </c>
      <c r="G34" s="58">
        <v>925000</v>
      </c>
      <c r="H34" s="57" t="s">
        <v>44</v>
      </c>
      <c r="I34" s="57">
        <v>48</v>
      </c>
      <c r="J34" s="57">
        <v>16</v>
      </c>
      <c r="K34" s="59">
        <v>0.04</v>
      </c>
      <c r="L34" s="60">
        <v>43949</v>
      </c>
      <c r="M34" s="232"/>
      <c r="N34" s="233"/>
      <c r="O34" s="233"/>
      <c r="P34" s="233"/>
      <c r="Q34" s="234"/>
    </row>
    <row r="35" spans="1:17" ht="15.75" thickBot="1">
      <c r="A35" s="57">
        <v>20464</v>
      </c>
      <c r="B35" s="57" t="s">
        <v>76</v>
      </c>
      <c r="C35" s="57" t="s">
        <v>77</v>
      </c>
      <c r="D35" s="57" t="s">
        <v>78</v>
      </c>
      <c r="E35" s="57">
        <v>4</v>
      </c>
      <c r="F35" s="57" t="s">
        <v>73</v>
      </c>
      <c r="G35" s="58">
        <v>1650000</v>
      </c>
      <c r="H35" s="57" t="s">
        <v>44</v>
      </c>
      <c r="I35" s="57">
        <v>76</v>
      </c>
      <c r="J35" s="57">
        <v>28</v>
      </c>
      <c r="K35" s="59">
        <v>0.04</v>
      </c>
      <c r="L35" s="60">
        <v>43949</v>
      </c>
      <c r="M35" s="232"/>
      <c r="N35" s="233"/>
      <c r="O35" s="233"/>
      <c r="P35" s="233"/>
      <c r="Q35" s="234"/>
    </row>
    <row r="36" spans="1:17" ht="15" customHeight="1" thickBot="1">
      <c r="A36" s="235" t="s">
        <v>33</v>
      </c>
      <c r="B36" s="236"/>
      <c r="C36" s="236"/>
      <c r="D36" s="236"/>
      <c r="E36" s="236"/>
      <c r="F36" s="236"/>
      <c r="G36" s="56">
        <f>SUM(G31:G35)</f>
        <v>8480000</v>
      </c>
      <c r="H36" s="31" t="s">
        <v>9</v>
      </c>
      <c r="I36" s="106">
        <f>SUM(I31:I35)</f>
        <v>358</v>
      </c>
      <c r="J36" s="106">
        <f>SUM(J31:J35)</f>
        <v>98</v>
      </c>
      <c r="K36" s="33"/>
      <c r="L36" s="34"/>
      <c r="M36" s="125"/>
      <c r="N36" s="125"/>
      <c r="O36" s="125"/>
      <c r="P36" s="125"/>
      <c r="Q36" s="126"/>
    </row>
    <row r="37" spans="1:17" ht="15.75" customHeight="1" thickBot="1">
      <c r="A37" s="229" t="s">
        <v>34</v>
      </c>
      <c r="B37" s="223"/>
      <c r="C37" s="223"/>
      <c r="D37" s="223"/>
      <c r="E37" s="223"/>
      <c r="F37" s="223"/>
      <c r="G37" s="17">
        <v>255000</v>
      </c>
      <c r="H37" s="18" t="s">
        <v>9</v>
      </c>
      <c r="I37" s="18">
        <v>66</v>
      </c>
      <c r="J37" s="18">
        <v>2</v>
      </c>
      <c r="K37" s="124"/>
      <c r="L37" s="125"/>
      <c r="M37" s="121"/>
      <c r="N37" s="121"/>
      <c r="O37" s="121"/>
      <c r="P37" s="121"/>
      <c r="Q37" s="122"/>
    </row>
    <row r="38" spans="1:17" ht="15" customHeight="1">
      <c r="A38" s="237" t="s">
        <v>27</v>
      </c>
      <c r="B38" s="238"/>
      <c r="C38" s="238"/>
      <c r="D38" s="238"/>
      <c r="E38" s="238"/>
      <c r="F38" s="238"/>
      <c r="G38" s="22">
        <f>13846168-G37</f>
        <v>13591168</v>
      </c>
      <c r="H38" s="239"/>
      <c r="I38" s="240"/>
      <c r="J38" s="240"/>
      <c r="K38" s="240"/>
      <c r="L38" s="240"/>
      <c r="M38" s="240"/>
      <c r="N38" s="240"/>
      <c r="O38" s="240"/>
      <c r="P38" s="240"/>
      <c r="Q38" s="241"/>
    </row>
    <row r="39" spans="1:17" ht="15" customHeight="1">
      <c r="A39" s="53"/>
      <c r="B39" s="53"/>
      <c r="C39" s="53"/>
      <c r="D39" s="53"/>
      <c r="E39" s="53"/>
      <c r="F39" s="129"/>
      <c r="G39" s="54"/>
      <c r="H39" s="53"/>
      <c r="I39" s="53"/>
      <c r="J39" s="53"/>
      <c r="K39" s="53"/>
      <c r="L39" s="53"/>
      <c r="M39" s="123"/>
      <c r="N39" s="53"/>
      <c r="O39" s="53"/>
      <c r="P39" s="53"/>
      <c r="Q39" s="53"/>
    </row>
    <row r="40" spans="1:17" ht="15">
      <c r="A40" s="246"/>
      <c r="B40" s="246"/>
      <c r="C40" s="246"/>
      <c r="D40" s="246"/>
      <c r="E40" s="246"/>
      <c r="F40" s="246"/>
      <c r="G40" s="246"/>
      <c r="H40" s="246"/>
      <c r="I40" s="246"/>
      <c r="J40" s="246"/>
      <c r="K40" s="246"/>
      <c r="L40" s="246"/>
      <c r="M40" s="246"/>
      <c r="N40" s="53"/>
      <c r="O40" s="53"/>
      <c r="P40" s="53"/>
      <c r="Q40" s="53"/>
    </row>
    <row r="41" spans="1:17" ht="15" customHeight="1">
      <c r="A41" s="246" t="s">
        <v>51</v>
      </c>
      <c r="B41" s="246"/>
      <c r="C41" s="246"/>
      <c r="D41" s="246"/>
      <c r="E41" s="246"/>
      <c r="F41" s="246"/>
      <c r="G41" s="246"/>
      <c r="H41" s="246"/>
      <c r="I41" s="246"/>
      <c r="J41" s="246"/>
      <c r="K41" s="246"/>
      <c r="L41" s="246"/>
      <c r="M41" s="246"/>
      <c r="N41" s="53"/>
      <c r="O41" s="53"/>
      <c r="P41" s="53"/>
      <c r="Q41" s="53"/>
    </row>
    <row r="42" spans="1:17" ht="15" customHeight="1">
      <c r="A42" s="246" t="s">
        <v>29</v>
      </c>
      <c r="B42" s="246"/>
      <c r="C42" s="246"/>
      <c r="D42" s="246"/>
      <c r="E42" s="246"/>
      <c r="F42" s="246"/>
      <c r="G42" s="246"/>
      <c r="H42" s="246"/>
      <c r="I42" s="246"/>
      <c r="J42" s="246"/>
      <c r="K42" s="246"/>
      <c r="L42" s="246"/>
      <c r="M42" s="246"/>
      <c r="N42" s="53"/>
      <c r="O42" s="53"/>
      <c r="P42" s="53"/>
      <c r="Q42" s="53"/>
    </row>
  </sheetData>
  <sheetProtection/>
  <mergeCells count="51">
    <mergeCell ref="A38:F38"/>
    <mergeCell ref="H38:Q38"/>
    <mergeCell ref="A40:M40"/>
    <mergeCell ref="A41:M41"/>
    <mergeCell ref="A42:M42"/>
    <mergeCell ref="M13:Q13"/>
    <mergeCell ref="M32:Q32"/>
    <mergeCell ref="M33:Q33"/>
    <mergeCell ref="M34:Q34"/>
    <mergeCell ref="M35:Q35"/>
    <mergeCell ref="A36:F36"/>
    <mergeCell ref="A37:F37"/>
    <mergeCell ref="A25:F25"/>
    <mergeCell ref="H25:Q25"/>
    <mergeCell ref="A29:B29"/>
    <mergeCell ref="M29:P29"/>
    <mergeCell ref="M30:Q30"/>
    <mergeCell ref="M31:Q31"/>
    <mergeCell ref="M19:Q19"/>
    <mergeCell ref="M20:Q20"/>
    <mergeCell ref="M21:Q21"/>
    <mergeCell ref="M22:Q22"/>
    <mergeCell ref="A23:F23"/>
    <mergeCell ref="A24:F24"/>
    <mergeCell ref="A16:F16"/>
    <mergeCell ref="K16:Q16"/>
    <mergeCell ref="A17:F17"/>
    <mergeCell ref="A18:B18"/>
    <mergeCell ref="H18:J18"/>
    <mergeCell ref="K18:L18"/>
    <mergeCell ref="M18:O18"/>
    <mergeCell ref="P18:Q18"/>
    <mergeCell ref="M9:Q9"/>
    <mergeCell ref="M10:Q10"/>
    <mergeCell ref="M11:Q11"/>
    <mergeCell ref="M12:Q12"/>
    <mergeCell ref="M14:Q14"/>
    <mergeCell ref="A15:F15"/>
    <mergeCell ref="K15:Q15"/>
    <mergeCell ref="A7:C7"/>
    <mergeCell ref="H7:J7"/>
    <mergeCell ref="K7:L7"/>
    <mergeCell ref="M7:O7"/>
    <mergeCell ref="P7:Q7"/>
    <mergeCell ref="M8:Q8"/>
    <mergeCell ref="A1:Q1"/>
    <mergeCell ref="A2:Q2"/>
    <mergeCell ref="A3:Q3"/>
    <mergeCell ref="A4:Q4"/>
    <mergeCell ref="A5:Q5"/>
    <mergeCell ref="M6:P6"/>
  </mergeCells>
  <printOptions/>
  <pageMargins left="0.7" right="0.7" top="0.75" bottom="0.75" header="0.3" footer="0.3"/>
  <pageSetup fitToHeight="2" fitToWidth="1" horizontalDpi="600" verticalDpi="600" orientation="landscape" scale="51"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Q41"/>
  <sheetViews>
    <sheetView showGridLines="0" zoomScalePageLayoutView="0" workbookViewId="0" topLeftCell="A19">
      <selection activeCell="B11" sqref="B11"/>
    </sheetView>
  </sheetViews>
  <sheetFormatPr defaultColWidth="9.140625" defaultRowHeight="15"/>
  <cols>
    <col min="1" max="1" width="9.8515625" style="1" customWidth="1"/>
    <col min="2" max="2" width="43.7109375" style="1" customWidth="1"/>
    <col min="3" max="3" width="17.421875" style="1" customWidth="1"/>
    <col min="4" max="4" width="15.57421875" style="1" customWidth="1"/>
    <col min="5" max="5" width="6.7109375" style="1" customWidth="1"/>
    <col min="6" max="6" width="8.28125" style="1" customWidth="1"/>
    <col min="7" max="7" width="14.57421875" style="1" customWidth="1"/>
    <col min="8" max="8" width="18.57421875" style="1" customWidth="1"/>
    <col min="9" max="9" width="7.00390625" style="1" customWidth="1"/>
    <col min="10" max="10" width="10.7109375" style="1" customWidth="1"/>
    <col min="11" max="11" width="9.140625" style="1" customWidth="1"/>
    <col min="12" max="12" width="11.28125" style="1" customWidth="1"/>
    <col min="13" max="14" width="11.7109375" style="1" customWidth="1"/>
    <col min="15" max="15" width="9.140625" style="1" customWidth="1"/>
    <col min="16" max="16" width="11.8515625" style="1" customWidth="1"/>
    <col min="17" max="17" width="20.140625" style="1" customWidth="1"/>
    <col min="18" max="16384" width="9.140625" style="1" customWidth="1"/>
  </cols>
  <sheetData>
    <row r="1" spans="1:17" ht="116.25" customHeight="1">
      <c r="A1" s="192"/>
      <c r="B1" s="192"/>
      <c r="C1" s="192"/>
      <c r="D1" s="192"/>
      <c r="E1" s="192"/>
      <c r="F1" s="192"/>
      <c r="G1" s="192"/>
      <c r="H1" s="192"/>
      <c r="I1" s="192"/>
      <c r="J1" s="192"/>
      <c r="K1" s="192"/>
      <c r="L1" s="192"/>
      <c r="M1" s="192"/>
      <c r="N1" s="192"/>
      <c r="O1" s="192"/>
      <c r="P1" s="192"/>
      <c r="Q1" s="192"/>
    </row>
    <row r="2" spans="1:17" ht="18" customHeight="1">
      <c r="A2" s="193" t="s">
        <v>87</v>
      </c>
      <c r="B2" s="193"/>
      <c r="C2" s="193"/>
      <c r="D2" s="193"/>
      <c r="E2" s="193"/>
      <c r="F2" s="193"/>
      <c r="G2" s="193"/>
      <c r="H2" s="193"/>
      <c r="I2" s="193"/>
      <c r="J2" s="193"/>
      <c r="K2" s="193"/>
      <c r="L2" s="193"/>
      <c r="M2" s="192"/>
      <c r="N2" s="192"/>
      <c r="O2" s="192"/>
      <c r="P2" s="192"/>
      <c r="Q2" s="192"/>
    </row>
    <row r="3" spans="1:17" ht="12.75" customHeight="1">
      <c r="A3" s="194" t="s">
        <v>79</v>
      </c>
      <c r="B3" s="194"/>
      <c r="C3" s="194"/>
      <c r="D3" s="194"/>
      <c r="E3" s="194"/>
      <c r="F3" s="194"/>
      <c r="G3" s="194"/>
      <c r="H3" s="194"/>
      <c r="I3" s="194"/>
      <c r="J3" s="194"/>
      <c r="K3" s="194"/>
      <c r="L3" s="194"/>
      <c r="M3" s="192"/>
      <c r="N3" s="192"/>
      <c r="O3" s="192"/>
      <c r="P3" s="192"/>
      <c r="Q3" s="192"/>
    </row>
    <row r="4" spans="1:17" ht="60" customHeight="1">
      <c r="A4" s="195" t="s">
        <v>35</v>
      </c>
      <c r="B4" s="195"/>
      <c r="C4" s="195"/>
      <c r="D4" s="195"/>
      <c r="E4" s="195"/>
      <c r="F4" s="195"/>
      <c r="G4" s="195"/>
      <c r="H4" s="195"/>
      <c r="I4" s="195"/>
      <c r="J4" s="195"/>
      <c r="K4" s="195"/>
      <c r="L4" s="195"/>
      <c r="M4" s="192"/>
      <c r="N4" s="192"/>
      <c r="O4" s="192"/>
      <c r="P4" s="192"/>
      <c r="Q4" s="192"/>
    </row>
    <row r="5" spans="1:17" ht="14.25" customHeight="1">
      <c r="A5" s="196" t="s">
        <v>25</v>
      </c>
      <c r="B5" s="197"/>
      <c r="C5" s="197"/>
      <c r="D5" s="197"/>
      <c r="E5" s="198"/>
      <c r="F5" s="198"/>
      <c r="G5" s="198"/>
      <c r="H5" s="198"/>
      <c r="I5" s="198"/>
      <c r="J5" s="198"/>
      <c r="K5" s="198"/>
      <c r="L5" s="198"/>
      <c r="M5" s="198"/>
      <c r="N5" s="198"/>
      <c r="O5" s="198"/>
      <c r="P5" s="198"/>
      <c r="Q5" s="198"/>
    </row>
    <row r="6" spans="1:17" ht="14.25" customHeight="1">
      <c r="A6" s="3"/>
      <c r="B6" s="4"/>
      <c r="C6" s="4"/>
      <c r="D6" s="4"/>
      <c r="E6" s="114"/>
      <c r="F6" s="114"/>
      <c r="G6" s="114"/>
      <c r="H6" s="114"/>
      <c r="I6" s="114"/>
      <c r="J6" s="114"/>
      <c r="K6" s="114"/>
      <c r="L6" s="114"/>
      <c r="M6" s="199"/>
      <c r="N6" s="199"/>
      <c r="O6" s="199"/>
      <c r="P6" s="199"/>
      <c r="Q6" s="6"/>
    </row>
    <row r="7" spans="1:17" ht="15.75">
      <c r="A7" s="200" t="s">
        <v>22</v>
      </c>
      <c r="B7" s="200"/>
      <c r="C7" s="201"/>
      <c r="D7" s="7"/>
      <c r="E7" s="7"/>
      <c r="F7" s="7"/>
      <c r="G7" s="8"/>
      <c r="H7" s="202"/>
      <c r="I7" s="203"/>
      <c r="J7" s="203"/>
      <c r="K7" s="204"/>
      <c r="L7" s="205"/>
      <c r="M7" s="206" t="s">
        <v>0</v>
      </c>
      <c r="N7" s="206"/>
      <c r="O7" s="206"/>
      <c r="P7" s="207">
        <v>12509857.2</v>
      </c>
      <c r="Q7" s="208"/>
    </row>
    <row r="8" spans="1:17" ht="39" customHeight="1">
      <c r="A8" s="10" t="s">
        <v>39</v>
      </c>
      <c r="B8" s="10" t="s">
        <v>2</v>
      </c>
      <c r="C8" s="10" t="s">
        <v>3</v>
      </c>
      <c r="D8" s="10" t="s">
        <v>4</v>
      </c>
      <c r="E8" s="10" t="s">
        <v>5</v>
      </c>
      <c r="F8" s="10" t="s">
        <v>6</v>
      </c>
      <c r="G8" s="10" t="s">
        <v>7</v>
      </c>
      <c r="H8" s="10" t="s">
        <v>8</v>
      </c>
      <c r="I8" s="10" t="s">
        <v>9</v>
      </c>
      <c r="J8" s="10" t="s">
        <v>10</v>
      </c>
      <c r="K8" s="10" t="s">
        <v>11</v>
      </c>
      <c r="L8" s="10" t="s">
        <v>24</v>
      </c>
      <c r="M8" s="209" t="s">
        <v>12</v>
      </c>
      <c r="N8" s="210"/>
      <c r="O8" s="210"/>
      <c r="P8" s="210"/>
      <c r="Q8" s="211"/>
    </row>
    <row r="9" spans="1:17" ht="15">
      <c r="A9" s="11">
        <v>20501</v>
      </c>
      <c r="B9" s="11" t="s">
        <v>46</v>
      </c>
      <c r="C9" s="11" t="s">
        <v>48</v>
      </c>
      <c r="D9" s="11" t="s">
        <v>49</v>
      </c>
      <c r="E9" s="11">
        <v>11</v>
      </c>
      <c r="F9" s="11" t="s">
        <v>50</v>
      </c>
      <c r="G9" s="12">
        <v>2000000</v>
      </c>
      <c r="H9" s="11" t="s">
        <v>52</v>
      </c>
      <c r="I9" s="13">
        <v>40</v>
      </c>
      <c r="J9" s="113">
        <v>14</v>
      </c>
      <c r="K9" s="95" t="s">
        <v>53</v>
      </c>
      <c r="L9" s="16">
        <v>43921</v>
      </c>
      <c r="M9" s="218"/>
      <c r="N9" s="219"/>
      <c r="O9" s="219"/>
      <c r="P9" s="219"/>
      <c r="Q9" s="219"/>
    </row>
    <row r="10" spans="1:17" ht="15">
      <c r="A10" s="87">
        <v>20224</v>
      </c>
      <c r="B10" s="87" t="s">
        <v>54</v>
      </c>
      <c r="C10" s="87" t="s">
        <v>55</v>
      </c>
      <c r="D10" s="87" t="s">
        <v>56</v>
      </c>
      <c r="E10" s="87">
        <v>3</v>
      </c>
      <c r="F10" s="87" t="s">
        <v>43</v>
      </c>
      <c r="G10" s="12">
        <v>1954000</v>
      </c>
      <c r="H10" s="11" t="s">
        <v>52</v>
      </c>
      <c r="I10" s="13">
        <v>68</v>
      </c>
      <c r="J10" s="113">
        <v>13</v>
      </c>
      <c r="K10" s="96">
        <v>0.09</v>
      </c>
      <c r="L10" s="88">
        <v>43922</v>
      </c>
      <c r="M10" s="218"/>
      <c r="N10" s="219"/>
      <c r="O10" s="219"/>
      <c r="P10" s="219"/>
      <c r="Q10" s="219"/>
    </row>
    <row r="11" spans="1:17" ht="15">
      <c r="A11" s="87">
        <v>20002</v>
      </c>
      <c r="B11" s="87" t="s">
        <v>99</v>
      </c>
      <c r="C11" s="87" t="s">
        <v>60</v>
      </c>
      <c r="D11" s="87" t="s">
        <v>61</v>
      </c>
      <c r="E11" s="87">
        <v>7</v>
      </c>
      <c r="F11" s="87" t="s">
        <v>43</v>
      </c>
      <c r="G11" s="12">
        <v>2000000</v>
      </c>
      <c r="H11" s="11" t="s">
        <v>52</v>
      </c>
      <c r="I11" s="13">
        <v>110</v>
      </c>
      <c r="J11" s="113">
        <v>14</v>
      </c>
      <c r="K11" s="96">
        <v>0.09</v>
      </c>
      <c r="L11" s="88">
        <v>43922</v>
      </c>
      <c r="M11" s="212"/>
      <c r="N11" s="213"/>
      <c r="O11" s="213"/>
      <c r="P11" s="213"/>
      <c r="Q11" s="214"/>
    </row>
    <row r="12" spans="1:17" ht="15">
      <c r="A12" s="87">
        <v>20040</v>
      </c>
      <c r="B12" s="87" t="s">
        <v>62</v>
      </c>
      <c r="C12" s="87" t="s">
        <v>60</v>
      </c>
      <c r="D12" s="87" t="s">
        <v>61</v>
      </c>
      <c r="E12" s="87">
        <v>7</v>
      </c>
      <c r="F12" s="87" t="s">
        <v>43</v>
      </c>
      <c r="G12" s="118">
        <v>0</v>
      </c>
      <c r="H12" s="87" t="s">
        <v>52</v>
      </c>
      <c r="I12" s="116">
        <v>135</v>
      </c>
      <c r="J12" s="117">
        <v>25</v>
      </c>
      <c r="K12" s="96">
        <v>0.09</v>
      </c>
      <c r="L12" s="88">
        <v>43922</v>
      </c>
      <c r="M12" s="215" t="s">
        <v>81</v>
      </c>
      <c r="N12" s="216"/>
      <c r="O12" s="216"/>
      <c r="P12" s="216"/>
      <c r="Q12" s="217"/>
    </row>
    <row r="13" spans="1:17" ht="15.75" thickBot="1">
      <c r="A13" s="85">
        <v>20406</v>
      </c>
      <c r="B13" s="85" t="s">
        <v>84</v>
      </c>
      <c r="C13" s="85" t="s">
        <v>85</v>
      </c>
      <c r="D13" s="85" t="s">
        <v>56</v>
      </c>
      <c r="E13" s="85">
        <v>3</v>
      </c>
      <c r="F13" s="85" t="s">
        <v>43</v>
      </c>
      <c r="G13" s="119">
        <v>3000000</v>
      </c>
      <c r="H13" s="85" t="s">
        <v>44</v>
      </c>
      <c r="I13" s="89">
        <v>94</v>
      </c>
      <c r="J13" s="90">
        <v>19</v>
      </c>
      <c r="K13" s="120">
        <v>0.04</v>
      </c>
      <c r="L13" s="86">
        <v>43986</v>
      </c>
      <c r="M13" s="250" t="s">
        <v>86</v>
      </c>
      <c r="N13" s="251"/>
      <c r="O13" s="251"/>
      <c r="P13" s="251"/>
      <c r="Q13" s="252"/>
    </row>
    <row r="14" spans="1:17" ht="15" customHeight="1" thickBot="1">
      <c r="A14" s="229" t="s">
        <v>30</v>
      </c>
      <c r="B14" s="223"/>
      <c r="C14" s="223"/>
      <c r="D14" s="223"/>
      <c r="E14" s="223"/>
      <c r="F14" s="223"/>
      <c r="G14" s="17">
        <f>SUM(G9:G13)</f>
        <v>8954000</v>
      </c>
      <c r="H14" s="18" t="s">
        <v>9</v>
      </c>
      <c r="I14" s="19">
        <f>SUM(I9:I13)</f>
        <v>447</v>
      </c>
      <c r="J14" s="19">
        <f>SUM(J9:J13)</f>
        <v>85</v>
      </c>
      <c r="K14" s="230"/>
      <c r="L14" s="227"/>
      <c r="M14" s="227"/>
      <c r="N14" s="227"/>
      <c r="O14" s="227"/>
      <c r="P14" s="227"/>
      <c r="Q14" s="228"/>
    </row>
    <row r="15" spans="1:17" ht="15" customHeight="1" thickBot="1">
      <c r="A15" s="229" t="s">
        <v>31</v>
      </c>
      <c r="B15" s="223"/>
      <c r="C15" s="223"/>
      <c r="D15" s="223"/>
      <c r="E15" s="223"/>
      <c r="F15" s="223"/>
      <c r="G15" s="17">
        <v>0</v>
      </c>
      <c r="H15" s="18" t="s">
        <v>9</v>
      </c>
      <c r="I15" s="20">
        <v>0</v>
      </c>
      <c r="J15" s="20">
        <v>0</v>
      </c>
      <c r="K15" s="230"/>
      <c r="L15" s="227"/>
      <c r="M15" s="227"/>
      <c r="N15" s="227"/>
      <c r="O15" s="227"/>
      <c r="P15" s="227"/>
      <c r="Q15" s="228"/>
    </row>
    <row r="16" spans="1:17" ht="15" customHeight="1" thickBot="1">
      <c r="A16" s="229" t="s">
        <v>32</v>
      </c>
      <c r="B16" s="223"/>
      <c r="C16" s="223"/>
      <c r="D16" s="223"/>
      <c r="E16" s="223"/>
      <c r="F16" s="223"/>
      <c r="G16" s="17">
        <f>P7</f>
        <v>12509857.2</v>
      </c>
      <c r="H16" s="71"/>
      <c r="I16" s="72"/>
      <c r="J16" s="72"/>
      <c r="K16" s="70"/>
      <c r="L16" s="111"/>
      <c r="M16" s="111"/>
      <c r="N16" s="111"/>
      <c r="O16" s="111"/>
      <c r="P16" s="111"/>
      <c r="Q16" s="112"/>
    </row>
    <row r="17" spans="1:17" ht="64.5" customHeight="1">
      <c r="A17" s="231" t="s">
        <v>14</v>
      </c>
      <c r="B17" s="231"/>
      <c r="C17" s="23"/>
      <c r="D17" s="23"/>
      <c r="E17" s="24"/>
      <c r="F17" s="23"/>
      <c r="G17" s="25"/>
      <c r="H17" s="202"/>
      <c r="I17" s="203"/>
      <c r="J17" s="203"/>
      <c r="K17" s="204"/>
      <c r="L17" s="205"/>
      <c r="M17" s="206" t="s">
        <v>0</v>
      </c>
      <c r="N17" s="206"/>
      <c r="O17" s="206"/>
      <c r="P17" s="207">
        <v>4733439</v>
      </c>
      <c r="Q17" s="208"/>
    </row>
    <row r="18" spans="1:17" ht="39">
      <c r="A18" s="10" t="s">
        <v>39</v>
      </c>
      <c r="B18" s="10" t="s">
        <v>2</v>
      </c>
      <c r="C18" s="10" t="s">
        <v>3</v>
      </c>
      <c r="D18" s="10" t="s">
        <v>4</v>
      </c>
      <c r="E18" s="10" t="s">
        <v>5</v>
      </c>
      <c r="F18" s="10" t="s">
        <v>6</v>
      </c>
      <c r="G18" s="10" t="s">
        <v>7</v>
      </c>
      <c r="H18" s="10" t="s">
        <v>8</v>
      </c>
      <c r="I18" s="10" t="s">
        <v>9</v>
      </c>
      <c r="J18" s="10" t="s">
        <v>10</v>
      </c>
      <c r="K18" s="10" t="s">
        <v>11</v>
      </c>
      <c r="L18" s="10" t="s">
        <v>24</v>
      </c>
      <c r="M18" s="209" t="s">
        <v>12</v>
      </c>
      <c r="N18" s="210"/>
      <c r="O18" s="210"/>
      <c r="P18" s="210"/>
      <c r="Q18" s="211"/>
    </row>
    <row r="19" spans="1:17" ht="15">
      <c r="A19" s="57">
        <v>20317</v>
      </c>
      <c r="B19" s="57" t="s">
        <v>66</v>
      </c>
      <c r="C19" s="57" t="s">
        <v>67</v>
      </c>
      <c r="D19" s="57" t="s">
        <v>67</v>
      </c>
      <c r="E19" s="57">
        <v>12</v>
      </c>
      <c r="F19" s="57" t="s">
        <v>43</v>
      </c>
      <c r="G19" s="12">
        <v>0</v>
      </c>
      <c r="H19" s="57" t="s">
        <v>44</v>
      </c>
      <c r="I19" s="57">
        <v>124</v>
      </c>
      <c r="J19" s="57">
        <v>20</v>
      </c>
      <c r="K19" s="96">
        <v>0.09</v>
      </c>
      <c r="L19" s="88">
        <v>43922</v>
      </c>
      <c r="M19" s="232" t="s">
        <v>82</v>
      </c>
      <c r="N19" s="233"/>
      <c r="O19" s="233"/>
      <c r="P19" s="233"/>
      <c r="Q19" s="234"/>
    </row>
    <row r="20" spans="1:17" ht="15">
      <c r="A20" s="57">
        <v>20344</v>
      </c>
      <c r="B20" s="57" t="s">
        <v>68</v>
      </c>
      <c r="C20" s="57" t="s">
        <v>67</v>
      </c>
      <c r="D20" s="57" t="s">
        <v>67</v>
      </c>
      <c r="E20" s="57">
        <v>12</v>
      </c>
      <c r="F20" s="57" t="s">
        <v>43</v>
      </c>
      <c r="G20" s="12">
        <v>0</v>
      </c>
      <c r="H20" s="57" t="s">
        <v>13</v>
      </c>
      <c r="I20" s="57">
        <v>149</v>
      </c>
      <c r="J20" s="57">
        <v>21</v>
      </c>
      <c r="K20" s="96">
        <v>0.09</v>
      </c>
      <c r="L20" s="88">
        <v>43922</v>
      </c>
      <c r="M20" s="232" t="s">
        <v>82</v>
      </c>
      <c r="N20" s="233"/>
      <c r="O20" s="233"/>
      <c r="P20" s="233"/>
      <c r="Q20" s="234"/>
    </row>
    <row r="21" spans="1:17" s="2" customFormat="1" ht="15.75" thickBot="1">
      <c r="A21" s="94">
        <v>20012</v>
      </c>
      <c r="B21" s="94" t="s">
        <v>69</v>
      </c>
      <c r="C21" s="94" t="s">
        <v>67</v>
      </c>
      <c r="D21" s="94" t="s">
        <v>67</v>
      </c>
      <c r="E21" s="94">
        <v>12</v>
      </c>
      <c r="F21" s="94" t="s">
        <v>43</v>
      </c>
      <c r="G21" s="12">
        <v>0</v>
      </c>
      <c r="H21" s="94" t="s">
        <v>44</v>
      </c>
      <c r="I21" s="94">
        <v>120</v>
      </c>
      <c r="J21" s="94">
        <v>20</v>
      </c>
      <c r="K21" s="96">
        <v>0.09</v>
      </c>
      <c r="L21" s="88">
        <v>43922</v>
      </c>
      <c r="M21" s="232" t="s">
        <v>83</v>
      </c>
      <c r="N21" s="242"/>
      <c r="O21" s="242"/>
      <c r="P21" s="242"/>
      <c r="Q21" s="243"/>
    </row>
    <row r="22" spans="1:17" ht="15.75" thickBot="1">
      <c r="A22" s="235" t="s">
        <v>16</v>
      </c>
      <c r="B22" s="236"/>
      <c r="C22" s="236"/>
      <c r="D22" s="236"/>
      <c r="E22" s="236"/>
      <c r="F22" s="236"/>
      <c r="G22" s="56">
        <f>SUM(G19:G21)</f>
        <v>0</v>
      </c>
      <c r="H22" s="31" t="s">
        <v>9</v>
      </c>
      <c r="I22" s="106">
        <f>SUM(I19:I21)</f>
        <v>393</v>
      </c>
      <c r="J22" s="106">
        <f>SUM(J19:J21)</f>
        <v>61</v>
      </c>
      <c r="K22" s="33"/>
      <c r="L22" s="34"/>
      <c r="M22" s="111"/>
      <c r="N22" s="111"/>
      <c r="O22" s="111"/>
      <c r="P22" s="111"/>
      <c r="Q22" s="112"/>
    </row>
    <row r="23" spans="1:17" ht="15.75" thickBot="1">
      <c r="A23" s="229" t="s">
        <v>17</v>
      </c>
      <c r="B23" s="223"/>
      <c r="C23" s="223"/>
      <c r="D23" s="223"/>
      <c r="E23" s="223"/>
      <c r="F23" s="223"/>
      <c r="G23" s="17">
        <v>0</v>
      </c>
      <c r="H23" s="18" t="s">
        <v>9</v>
      </c>
      <c r="I23" s="18">
        <v>0</v>
      </c>
      <c r="J23" s="18">
        <v>0</v>
      </c>
      <c r="K23" s="110"/>
      <c r="L23" s="111"/>
      <c r="M23" s="108"/>
      <c r="N23" s="108"/>
      <c r="O23" s="108"/>
      <c r="P23" s="108"/>
      <c r="Q23" s="109"/>
    </row>
    <row r="24" spans="1:17" ht="15" customHeight="1">
      <c r="A24" s="237" t="s">
        <v>18</v>
      </c>
      <c r="B24" s="238"/>
      <c r="C24" s="238"/>
      <c r="D24" s="238"/>
      <c r="E24" s="238"/>
      <c r="F24" s="238"/>
      <c r="G24" s="22">
        <f>SUM(P17-G23)</f>
        <v>4733439</v>
      </c>
      <c r="H24" s="239"/>
      <c r="I24" s="240"/>
      <c r="J24" s="240"/>
      <c r="K24" s="240"/>
      <c r="L24" s="240"/>
      <c r="M24" s="240"/>
      <c r="N24" s="240"/>
      <c r="O24" s="240"/>
      <c r="P24" s="240"/>
      <c r="Q24" s="241"/>
    </row>
    <row r="25" spans="1:17" ht="15" customHeight="1">
      <c r="A25" s="40"/>
      <c r="B25" s="24"/>
      <c r="C25" s="24"/>
      <c r="D25" s="24"/>
      <c r="E25" s="24"/>
      <c r="F25" s="24"/>
      <c r="G25" s="41"/>
      <c r="H25" s="42"/>
      <c r="I25" s="43"/>
      <c r="J25" s="43"/>
      <c r="K25" s="43"/>
      <c r="L25" s="43"/>
      <c r="M25" s="43"/>
      <c r="N25" s="43"/>
      <c r="O25" s="43"/>
      <c r="P25" s="43"/>
      <c r="Q25" s="43"/>
    </row>
    <row r="26" spans="1:17" ht="15" customHeight="1">
      <c r="A26" s="40"/>
      <c r="B26" s="24"/>
      <c r="C26" s="24"/>
      <c r="D26" s="24"/>
      <c r="E26" s="24"/>
      <c r="F26" s="24"/>
      <c r="G26" s="41"/>
      <c r="H26" s="42"/>
      <c r="I26" s="43"/>
      <c r="J26" s="43"/>
      <c r="K26" s="43"/>
      <c r="L26" s="43"/>
      <c r="M26" s="43"/>
      <c r="N26" s="43"/>
      <c r="O26" s="43"/>
      <c r="P26" s="43"/>
      <c r="Q26" s="43"/>
    </row>
    <row r="27" spans="1:17" ht="15" customHeight="1">
      <c r="A27" s="40"/>
      <c r="B27" s="24"/>
      <c r="C27" s="24"/>
      <c r="D27" s="24"/>
      <c r="E27" s="24"/>
      <c r="F27" s="24"/>
      <c r="G27" s="41"/>
      <c r="H27" s="42"/>
      <c r="I27" s="43"/>
      <c r="J27" s="43"/>
      <c r="K27" s="43"/>
      <c r="L27" s="43"/>
      <c r="M27" s="115"/>
      <c r="N27" s="115"/>
      <c r="O27" s="115"/>
      <c r="P27" s="115"/>
      <c r="Q27" s="45"/>
    </row>
    <row r="28" spans="1:17" ht="20.25" customHeight="1">
      <c r="A28" s="244" t="s">
        <v>40</v>
      </c>
      <c r="B28" s="245"/>
      <c r="C28" s="46"/>
      <c r="D28" s="46"/>
      <c r="E28" s="46"/>
      <c r="F28" s="46"/>
      <c r="G28" s="47"/>
      <c r="H28" s="48"/>
      <c r="I28" s="48"/>
      <c r="J28" s="48"/>
      <c r="K28" s="49"/>
      <c r="L28" s="50"/>
      <c r="M28" s="203" t="s">
        <v>19</v>
      </c>
      <c r="N28" s="203"/>
      <c r="O28" s="203"/>
      <c r="P28" s="203"/>
      <c r="Q28" s="52">
        <v>9112729</v>
      </c>
    </row>
    <row r="29" spans="1:17" ht="39">
      <c r="A29" s="10" t="s">
        <v>39</v>
      </c>
      <c r="B29" s="10" t="s">
        <v>2</v>
      </c>
      <c r="C29" s="10" t="s">
        <v>3</v>
      </c>
      <c r="D29" s="10" t="s">
        <v>4</v>
      </c>
      <c r="E29" s="10" t="s">
        <v>5</v>
      </c>
      <c r="F29" s="10" t="s">
        <v>6</v>
      </c>
      <c r="G29" s="10" t="s">
        <v>7</v>
      </c>
      <c r="H29" s="10" t="s">
        <v>8</v>
      </c>
      <c r="I29" s="10" t="s">
        <v>9</v>
      </c>
      <c r="J29" s="10" t="s">
        <v>10</v>
      </c>
      <c r="K29" s="10" t="s">
        <v>11</v>
      </c>
      <c r="L29" s="10" t="s">
        <v>24</v>
      </c>
      <c r="M29" s="209" t="s">
        <v>12</v>
      </c>
      <c r="N29" s="210"/>
      <c r="O29" s="210"/>
      <c r="P29" s="210"/>
      <c r="Q29" s="211"/>
    </row>
    <row r="30" spans="1:17" ht="15">
      <c r="A30" s="57">
        <v>20502</v>
      </c>
      <c r="B30" s="57" t="s">
        <v>41</v>
      </c>
      <c r="C30" s="57" t="s">
        <v>42</v>
      </c>
      <c r="D30" s="57" t="s">
        <v>45</v>
      </c>
      <c r="E30" s="57">
        <v>12</v>
      </c>
      <c r="F30" s="57" t="s">
        <v>43</v>
      </c>
      <c r="G30" s="58">
        <v>255000</v>
      </c>
      <c r="H30" s="57" t="s">
        <v>44</v>
      </c>
      <c r="I30" s="57">
        <v>66</v>
      </c>
      <c r="J30" s="57">
        <v>2</v>
      </c>
      <c r="K30" s="59" t="s">
        <v>53</v>
      </c>
      <c r="L30" s="60">
        <v>43921</v>
      </c>
      <c r="M30" s="232" t="s">
        <v>86</v>
      </c>
      <c r="N30" s="210"/>
      <c r="O30" s="210"/>
      <c r="P30" s="210"/>
      <c r="Q30" s="211"/>
    </row>
    <row r="31" spans="1:17" ht="15">
      <c r="A31" s="57">
        <v>20329</v>
      </c>
      <c r="B31" s="57" t="s">
        <v>57</v>
      </c>
      <c r="C31" s="57" t="s">
        <v>58</v>
      </c>
      <c r="D31" s="57" t="s">
        <v>59</v>
      </c>
      <c r="E31" s="57">
        <v>6</v>
      </c>
      <c r="F31" s="57" t="s">
        <v>43</v>
      </c>
      <c r="G31" s="58">
        <v>2650000</v>
      </c>
      <c r="H31" s="57" t="s">
        <v>44</v>
      </c>
      <c r="I31" s="57">
        <v>48</v>
      </c>
      <c r="J31" s="57">
        <v>27</v>
      </c>
      <c r="K31" s="59">
        <v>0.09</v>
      </c>
      <c r="L31" s="60">
        <v>43922</v>
      </c>
      <c r="M31" s="232"/>
      <c r="N31" s="233"/>
      <c r="O31" s="233"/>
      <c r="P31" s="233"/>
      <c r="Q31" s="234"/>
    </row>
    <row r="32" spans="1:17" ht="15">
      <c r="A32" s="57">
        <v>20200</v>
      </c>
      <c r="B32" s="57" t="s">
        <v>63</v>
      </c>
      <c r="C32" s="57" t="s">
        <v>64</v>
      </c>
      <c r="D32" s="57" t="s">
        <v>65</v>
      </c>
      <c r="E32" s="57">
        <v>8</v>
      </c>
      <c r="F32" s="57" t="s">
        <v>43</v>
      </c>
      <c r="G32" s="58">
        <v>3000000</v>
      </c>
      <c r="H32" s="57" t="s">
        <v>44</v>
      </c>
      <c r="I32" s="57">
        <v>120</v>
      </c>
      <c r="J32" s="57">
        <v>25</v>
      </c>
      <c r="K32" s="59">
        <v>0.09</v>
      </c>
      <c r="L32" s="60">
        <v>43922</v>
      </c>
      <c r="M32" s="232"/>
      <c r="N32" s="233"/>
      <c r="O32" s="233"/>
      <c r="P32" s="233"/>
      <c r="Q32" s="234"/>
    </row>
    <row r="33" spans="1:17" ht="15">
      <c r="A33" s="57">
        <v>20463</v>
      </c>
      <c r="B33" s="57" t="s">
        <v>72</v>
      </c>
      <c r="C33" s="57" t="s">
        <v>74</v>
      </c>
      <c r="D33" s="57" t="s">
        <v>75</v>
      </c>
      <c r="E33" s="57">
        <v>4</v>
      </c>
      <c r="F33" s="57" t="s">
        <v>73</v>
      </c>
      <c r="G33" s="58">
        <v>925000</v>
      </c>
      <c r="H33" s="57" t="s">
        <v>44</v>
      </c>
      <c r="I33" s="57">
        <v>48</v>
      </c>
      <c r="J33" s="57">
        <v>16</v>
      </c>
      <c r="K33" s="59">
        <v>0.04</v>
      </c>
      <c r="L33" s="60">
        <v>43949</v>
      </c>
      <c r="M33" s="232"/>
      <c r="N33" s="233"/>
      <c r="O33" s="233"/>
      <c r="P33" s="233"/>
      <c r="Q33" s="234"/>
    </row>
    <row r="34" spans="1:17" ht="15.75" thickBot="1">
      <c r="A34" s="57">
        <v>20464</v>
      </c>
      <c r="B34" s="57" t="s">
        <v>76</v>
      </c>
      <c r="C34" s="57" t="s">
        <v>77</v>
      </c>
      <c r="D34" s="57" t="s">
        <v>78</v>
      </c>
      <c r="E34" s="57">
        <v>4</v>
      </c>
      <c r="F34" s="57" t="s">
        <v>73</v>
      </c>
      <c r="G34" s="58">
        <v>1650000</v>
      </c>
      <c r="H34" s="57" t="s">
        <v>44</v>
      </c>
      <c r="I34" s="57">
        <v>76</v>
      </c>
      <c r="J34" s="57">
        <v>28</v>
      </c>
      <c r="K34" s="59">
        <v>0.04</v>
      </c>
      <c r="L34" s="60">
        <v>43949</v>
      </c>
      <c r="M34" s="232"/>
      <c r="N34" s="233"/>
      <c r="O34" s="233"/>
      <c r="P34" s="233"/>
      <c r="Q34" s="234"/>
    </row>
    <row r="35" spans="1:17" ht="15" customHeight="1" thickBot="1">
      <c r="A35" s="235" t="s">
        <v>33</v>
      </c>
      <c r="B35" s="236"/>
      <c r="C35" s="236"/>
      <c r="D35" s="236"/>
      <c r="E35" s="236"/>
      <c r="F35" s="236"/>
      <c r="G35" s="56">
        <f>SUM(G30:G34)</f>
        <v>8480000</v>
      </c>
      <c r="H35" s="31" t="s">
        <v>9</v>
      </c>
      <c r="I35" s="106">
        <f>SUM(I30:I34)</f>
        <v>358</v>
      </c>
      <c r="J35" s="106">
        <f>SUM(J30:J34)</f>
        <v>98</v>
      </c>
      <c r="K35" s="33"/>
      <c r="L35" s="34"/>
      <c r="M35" s="111"/>
      <c r="N35" s="111"/>
      <c r="O35" s="111"/>
      <c r="P35" s="111"/>
      <c r="Q35" s="112"/>
    </row>
    <row r="36" spans="1:17" ht="15.75" customHeight="1" thickBot="1">
      <c r="A36" s="229" t="s">
        <v>34</v>
      </c>
      <c r="B36" s="223"/>
      <c r="C36" s="223"/>
      <c r="D36" s="223"/>
      <c r="E36" s="223"/>
      <c r="F36" s="223"/>
      <c r="G36" s="17">
        <v>0</v>
      </c>
      <c r="H36" s="18" t="s">
        <v>9</v>
      </c>
      <c r="I36" s="18">
        <v>0</v>
      </c>
      <c r="J36" s="18">
        <v>0</v>
      </c>
      <c r="K36" s="110"/>
      <c r="L36" s="111"/>
      <c r="M36" s="108"/>
      <c r="N36" s="108"/>
      <c r="O36" s="108"/>
      <c r="P36" s="108"/>
      <c r="Q36" s="109"/>
    </row>
    <row r="37" spans="1:17" ht="15" customHeight="1">
      <c r="A37" s="237" t="s">
        <v>27</v>
      </c>
      <c r="B37" s="238"/>
      <c r="C37" s="238"/>
      <c r="D37" s="238"/>
      <c r="E37" s="238"/>
      <c r="F37" s="238"/>
      <c r="G37" s="22">
        <v>9112729</v>
      </c>
      <c r="H37" s="239"/>
      <c r="I37" s="240"/>
      <c r="J37" s="240"/>
      <c r="K37" s="240"/>
      <c r="L37" s="240"/>
      <c r="M37" s="240"/>
      <c r="N37" s="240"/>
      <c r="O37" s="240"/>
      <c r="P37" s="240"/>
      <c r="Q37" s="241"/>
    </row>
    <row r="38" spans="1:17" ht="15" customHeight="1">
      <c r="A38" s="53"/>
      <c r="B38" s="53"/>
      <c r="C38" s="53"/>
      <c r="D38" s="53"/>
      <c r="E38" s="53"/>
      <c r="F38" s="115"/>
      <c r="G38" s="54"/>
      <c r="H38" s="53"/>
      <c r="I38" s="53"/>
      <c r="J38" s="53"/>
      <c r="K38" s="53"/>
      <c r="L38" s="53"/>
      <c r="M38" s="107"/>
      <c r="N38" s="53"/>
      <c r="O38" s="53"/>
      <c r="P38" s="53"/>
      <c r="Q38" s="53"/>
    </row>
    <row r="39" spans="1:17" ht="15">
      <c r="A39" s="246"/>
      <c r="B39" s="246"/>
      <c r="C39" s="246"/>
      <c r="D39" s="246"/>
      <c r="E39" s="246"/>
      <c r="F39" s="246"/>
      <c r="G39" s="246"/>
      <c r="H39" s="246"/>
      <c r="I39" s="246"/>
      <c r="J39" s="246"/>
      <c r="K39" s="246"/>
      <c r="L39" s="246"/>
      <c r="M39" s="246"/>
      <c r="N39" s="53"/>
      <c r="O39" s="53"/>
      <c r="P39" s="53"/>
      <c r="Q39" s="53"/>
    </row>
    <row r="40" spans="1:17" ht="15" customHeight="1">
      <c r="A40" s="246" t="s">
        <v>51</v>
      </c>
      <c r="B40" s="246"/>
      <c r="C40" s="246"/>
      <c r="D40" s="246"/>
      <c r="E40" s="246"/>
      <c r="F40" s="246"/>
      <c r="G40" s="246"/>
      <c r="H40" s="246"/>
      <c r="I40" s="246"/>
      <c r="J40" s="246"/>
      <c r="K40" s="246"/>
      <c r="L40" s="246"/>
      <c r="M40" s="246"/>
      <c r="N40" s="53"/>
      <c r="O40" s="53"/>
      <c r="P40" s="53"/>
      <c r="Q40" s="53"/>
    </row>
    <row r="41" spans="1:17" ht="15" customHeight="1">
      <c r="A41" s="246" t="s">
        <v>29</v>
      </c>
      <c r="B41" s="246"/>
      <c r="C41" s="246"/>
      <c r="D41" s="246"/>
      <c r="E41" s="246"/>
      <c r="F41" s="246"/>
      <c r="G41" s="246"/>
      <c r="H41" s="246"/>
      <c r="I41" s="246"/>
      <c r="J41" s="246"/>
      <c r="K41" s="246"/>
      <c r="L41" s="246"/>
      <c r="M41" s="246"/>
      <c r="N41" s="53"/>
      <c r="O41" s="53"/>
      <c r="P41" s="53"/>
      <c r="Q41" s="53"/>
    </row>
  </sheetData>
  <sheetProtection/>
  <mergeCells count="50">
    <mergeCell ref="A37:F37"/>
    <mergeCell ref="H37:Q37"/>
    <mergeCell ref="A39:M39"/>
    <mergeCell ref="A40:M40"/>
    <mergeCell ref="A41:M41"/>
    <mergeCell ref="M31:Q31"/>
    <mergeCell ref="M32:Q32"/>
    <mergeCell ref="M33:Q33"/>
    <mergeCell ref="M34:Q34"/>
    <mergeCell ref="A35:F35"/>
    <mergeCell ref="A36:F36"/>
    <mergeCell ref="A24:F24"/>
    <mergeCell ref="H24:Q24"/>
    <mergeCell ref="A28:B28"/>
    <mergeCell ref="M28:P28"/>
    <mergeCell ref="M29:Q29"/>
    <mergeCell ref="M30:Q30"/>
    <mergeCell ref="M18:Q18"/>
    <mergeCell ref="M19:Q19"/>
    <mergeCell ref="M20:Q20"/>
    <mergeCell ref="M21:Q21"/>
    <mergeCell ref="A22:F22"/>
    <mergeCell ref="A23:F23"/>
    <mergeCell ref="A15:F15"/>
    <mergeCell ref="K15:Q15"/>
    <mergeCell ref="A16:F16"/>
    <mergeCell ref="A17:B17"/>
    <mergeCell ref="H17:J17"/>
    <mergeCell ref="K17:L17"/>
    <mergeCell ref="M17:O17"/>
    <mergeCell ref="P17:Q17"/>
    <mergeCell ref="M9:Q9"/>
    <mergeCell ref="M10:Q10"/>
    <mergeCell ref="M11:Q11"/>
    <mergeCell ref="M12:Q12"/>
    <mergeCell ref="M13:Q13"/>
    <mergeCell ref="A14:F14"/>
    <mergeCell ref="K14:Q14"/>
    <mergeCell ref="A7:C7"/>
    <mergeCell ref="H7:J7"/>
    <mergeCell ref="K7:L7"/>
    <mergeCell ref="M7:O7"/>
    <mergeCell ref="P7:Q7"/>
    <mergeCell ref="M8:Q8"/>
    <mergeCell ref="A1:Q1"/>
    <mergeCell ref="A2:Q2"/>
    <mergeCell ref="A3:Q3"/>
    <mergeCell ref="A4:Q4"/>
    <mergeCell ref="A5:Q5"/>
    <mergeCell ref="M6:P6"/>
  </mergeCells>
  <printOptions/>
  <pageMargins left="0.7" right="0.7" top="0.75" bottom="0.75" header="0.3" footer="0.3"/>
  <pageSetup fitToHeight="2" fitToWidth="1" horizontalDpi="600" verticalDpi="600" orientation="landscape" scale="51" r:id="rId2"/>
  <drawing r:id="rId1"/>
</worksheet>
</file>

<file path=xl/worksheets/sheet7.xml><?xml version="1.0" encoding="utf-8"?>
<worksheet xmlns="http://schemas.openxmlformats.org/spreadsheetml/2006/main" xmlns:r="http://schemas.openxmlformats.org/officeDocument/2006/relationships">
  <dimension ref="A1:Q41"/>
  <sheetViews>
    <sheetView showGridLines="0" zoomScalePageLayoutView="0" workbookViewId="0" topLeftCell="A19">
      <selection activeCell="B11" sqref="B11"/>
    </sheetView>
  </sheetViews>
  <sheetFormatPr defaultColWidth="9.140625" defaultRowHeight="15"/>
  <cols>
    <col min="1" max="1" width="9.8515625" style="1" customWidth="1"/>
    <col min="2" max="2" width="43.7109375" style="1" customWidth="1"/>
    <col min="3" max="3" width="17.421875" style="1" customWidth="1"/>
    <col min="4" max="4" width="15.57421875" style="1" customWidth="1"/>
    <col min="5" max="5" width="6.7109375" style="1" customWidth="1"/>
    <col min="6" max="6" width="8.28125" style="1" customWidth="1"/>
    <col min="7" max="7" width="14.57421875" style="1" customWidth="1"/>
    <col min="8" max="8" width="18.57421875" style="1" customWidth="1"/>
    <col min="9" max="9" width="7.00390625" style="1" customWidth="1"/>
    <col min="10" max="10" width="10.7109375" style="1" customWidth="1"/>
    <col min="11" max="11" width="9.140625" style="1" customWidth="1"/>
    <col min="12" max="12" width="11.28125" style="1" customWidth="1"/>
    <col min="13" max="14" width="11.7109375" style="1" customWidth="1"/>
    <col min="15" max="15" width="9.140625" style="1" customWidth="1"/>
    <col min="16" max="16" width="11.8515625" style="1" customWidth="1"/>
    <col min="17" max="17" width="20.140625" style="1" customWidth="1"/>
    <col min="18" max="16384" width="9.140625" style="1" customWidth="1"/>
  </cols>
  <sheetData>
    <row r="1" spans="1:17" ht="116.25" customHeight="1">
      <c r="A1" s="192"/>
      <c r="B1" s="192"/>
      <c r="C1" s="192"/>
      <c r="D1" s="192"/>
      <c r="E1" s="192"/>
      <c r="F1" s="192"/>
      <c r="G1" s="192"/>
      <c r="H1" s="192"/>
      <c r="I1" s="192"/>
      <c r="J1" s="192"/>
      <c r="K1" s="192"/>
      <c r="L1" s="192"/>
      <c r="M1" s="192"/>
      <c r="N1" s="192"/>
      <c r="O1" s="192"/>
      <c r="P1" s="192"/>
      <c r="Q1" s="192"/>
    </row>
    <row r="2" spans="1:17" ht="18" customHeight="1">
      <c r="A2" s="193" t="s">
        <v>80</v>
      </c>
      <c r="B2" s="193"/>
      <c r="C2" s="193"/>
      <c r="D2" s="193"/>
      <c r="E2" s="193"/>
      <c r="F2" s="193"/>
      <c r="G2" s="193"/>
      <c r="H2" s="193"/>
      <c r="I2" s="193"/>
      <c r="J2" s="193"/>
      <c r="K2" s="193"/>
      <c r="L2" s="193"/>
      <c r="M2" s="192"/>
      <c r="N2" s="192"/>
      <c r="O2" s="192"/>
      <c r="P2" s="192"/>
      <c r="Q2" s="192"/>
    </row>
    <row r="3" spans="1:17" ht="12.75" customHeight="1">
      <c r="A3" s="194" t="s">
        <v>79</v>
      </c>
      <c r="B3" s="194"/>
      <c r="C3" s="194"/>
      <c r="D3" s="194"/>
      <c r="E3" s="194"/>
      <c r="F3" s="194"/>
      <c r="G3" s="194"/>
      <c r="H3" s="194"/>
      <c r="I3" s="194"/>
      <c r="J3" s="194"/>
      <c r="K3" s="194"/>
      <c r="L3" s="194"/>
      <c r="M3" s="192"/>
      <c r="N3" s="192"/>
      <c r="O3" s="192"/>
      <c r="P3" s="192"/>
      <c r="Q3" s="192"/>
    </row>
    <row r="4" spans="1:17" ht="60" customHeight="1">
      <c r="A4" s="195" t="s">
        <v>35</v>
      </c>
      <c r="B4" s="195"/>
      <c r="C4" s="195"/>
      <c r="D4" s="195"/>
      <c r="E4" s="195"/>
      <c r="F4" s="195"/>
      <c r="G4" s="195"/>
      <c r="H4" s="195"/>
      <c r="I4" s="195"/>
      <c r="J4" s="195"/>
      <c r="K4" s="195"/>
      <c r="L4" s="195"/>
      <c r="M4" s="192"/>
      <c r="N4" s="192"/>
      <c r="O4" s="192"/>
      <c r="P4" s="192"/>
      <c r="Q4" s="192"/>
    </row>
    <row r="5" spans="1:17" ht="14.25" customHeight="1">
      <c r="A5" s="196" t="s">
        <v>25</v>
      </c>
      <c r="B5" s="197"/>
      <c r="C5" s="197"/>
      <c r="D5" s="197"/>
      <c r="E5" s="198"/>
      <c r="F5" s="198"/>
      <c r="G5" s="198"/>
      <c r="H5" s="198"/>
      <c r="I5" s="198"/>
      <c r="J5" s="198"/>
      <c r="K5" s="198"/>
      <c r="L5" s="198"/>
      <c r="M5" s="198"/>
      <c r="N5" s="198"/>
      <c r="O5" s="198"/>
      <c r="P5" s="198"/>
      <c r="Q5" s="198"/>
    </row>
    <row r="6" spans="1:17" ht="14.25" customHeight="1">
      <c r="A6" s="3"/>
      <c r="B6" s="4"/>
      <c r="C6" s="4"/>
      <c r="D6" s="4"/>
      <c r="E6" s="104"/>
      <c r="F6" s="104"/>
      <c r="G6" s="104"/>
      <c r="H6" s="104"/>
      <c r="I6" s="104"/>
      <c r="J6" s="104"/>
      <c r="K6" s="104"/>
      <c r="L6" s="104"/>
      <c r="M6" s="199"/>
      <c r="N6" s="199"/>
      <c r="O6" s="199"/>
      <c r="P6" s="199"/>
      <c r="Q6" s="6"/>
    </row>
    <row r="7" spans="1:17" ht="15.75">
      <c r="A7" s="200" t="s">
        <v>22</v>
      </c>
      <c r="B7" s="200"/>
      <c r="C7" s="201"/>
      <c r="D7" s="7"/>
      <c r="E7" s="7"/>
      <c r="F7" s="7"/>
      <c r="G7" s="8"/>
      <c r="H7" s="202"/>
      <c r="I7" s="203"/>
      <c r="J7" s="203"/>
      <c r="K7" s="204"/>
      <c r="L7" s="205"/>
      <c r="M7" s="206" t="s">
        <v>0</v>
      </c>
      <c r="N7" s="206"/>
      <c r="O7" s="206"/>
      <c r="P7" s="207">
        <v>12509857.2</v>
      </c>
      <c r="Q7" s="208"/>
    </row>
    <row r="8" spans="1:17" ht="39" customHeight="1">
      <c r="A8" s="10" t="s">
        <v>39</v>
      </c>
      <c r="B8" s="10" t="s">
        <v>2</v>
      </c>
      <c r="C8" s="10" t="s">
        <v>3</v>
      </c>
      <c r="D8" s="10" t="s">
        <v>4</v>
      </c>
      <c r="E8" s="10" t="s">
        <v>5</v>
      </c>
      <c r="F8" s="10" t="s">
        <v>6</v>
      </c>
      <c r="G8" s="10" t="s">
        <v>7</v>
      </c>
      <c r="H8" s="10" t="s">
        <v>8</v>
      </c>
      <c r="I8" s="10" t="s">
        <v>9</v>
      </c>
      <c r="J8" s="10" t="s">
        <v>10</v>
      </c>
      <c r="K8" s="10" t="s">
        <v>11</v>
      </c>
      <c r="L8" s="10" t="s">
        <v>24</v>
      </c>
      <c r="M8" s="209" t="s">
        <v>12</v>
      </c>
      <c r="N8" s="210"/>
      <c r="O8" s="210"/>
      <c r="P8" s="210"/>
      <c r="Q8" s="211"/>
    </row>
    <row r="9" spans="1:17" ht="15">
      <c r="A9" s="11">
        <v>20501</v>
      </c>
      <c r="B9" s="11" t="s">
        <v>46</v>
      </c>
      <c r="C9" s="11" t="s">
        <v>48</v>
      </c>
      <c r="D9" s="11" t="s">
        <v>49</v>
      </c>
      <c r="E9" s="11">
        <v>11</v>
      </c>
      <c r="F9" s="11" t="s">
        <v>50</v>
      </c>
      <c r="G9" s="12">
        <v>2000000</v>
      </c>
      <c r="H9" s="11" t="s">
        <v>52</v>
      </c>
      <c r="I9" s="13">
        <v>40</v>
      </c>
      <c r="J9" s="100">
        <v>14</v>
      </c>
      <c r="K9" s="95" t="s">
        <v>53</v>
      </c>
      <c r="L9" s="16">
        <v>43921</v>
      </c>
      <c r="M9" s="218"/>
      <c r="N9" s="219"/>
      <c r="O9" s="219"/>
      <c r="P9" s="219"/>
      <c r="Q9" s="219"/>
    </row>
    <row r="10" spans="1:17" ht="15">
      <c r="A10" s="87">
        <v>20224</v>
      </c>
      <c r="B10" s="87" t="s">
        <v>54</v>
      </c>
      <c r="C10" s="87" t="s">
        <v>55</v>
      </c>
      <c r="D10" s="87" t="s">
        <v>56</v>
      </c>
      <c r="E10" s="87">
        <v>3</v>
      </c>
      <c r="F10" s="87" t="s">
        <v>43</v>
      </c>
      <c r="G10" s="12">
        <v>1954000</v>
      </c>
      <c r="H10" s="11" t="s">
        <v>52</v>
      </c>
      <c r="I10" s="13">
        <v>68</v>
      </c>
      <c r="J10" s="100">
        <v>13</v>
      </c>
      <c r="K10" s="96">
        <v>0.09</v>
      </c>
      <c r="L10" s="88">
        <v>43922</v>
      </c>
      <c r="M10" s="218"/>
      <c r="N10" s="219"/>
      <c r="O10" s="219"/>
      <c r="P10" s="219"/>
      <c r="Q10" s="219"/>
    </row>
    <row r="11" spans="1:17" ht="15">
      <c r="A11" s="87">
        <v>20002</v>
      </c>
      <c r="B11" s="87" t="s">
        <v>99</v>
      </c>
      <c r="C11" s="87" t="s">
        <v>60</v>
      </c>
      <c r="D11" s="87" t="s">
        <v>61</v>
      </c>
      <c r="E11" s="87">
        <v>7</v>
      </c>
      <c r="F11" s="87" t="s">
        <v>43</v>
      </c>
      <c r="G11" s="12">
        <v>2000000</v>
      </c>
      <c r="H11" s="11" t="s">
        <v>52</v>
      </c>
      <c r="I11" s="13">
        <v>110</v>
      </c>
      <c r="J11" s="100">
        <v>14</v>
      </c>
      <c r="K11" s="96">
        <v>0.09</v>
      </c>
      <c r="L11" s="88">
        <v>43922</v>
      </c>
      <c r="M11" s="212"/>
      <c r="N11" s="213"/>
      <c r="O11" s="213"/>
      <c r="P11" s="213"/>
      <c r="Q11" s="214"/>
    </row>
    <row r="12" spans="1:17" ht="15">
      <c r="A12" s="87">
        <v>20040</v>
      </c>
      <c r="B12" s="87" t="s">
        <v>62</v>
      </c>
      <c r="C12" s="87" t="s">
        <v>60</v>
      </c>
      <c r="D12" s="87" t="s">
        <v>61</v>
      </c>
      <c r="E12" s="87">
        <v>7</v>
      </c>
      <c r="F12" s="87" t="s">
        <v>43</v>
      </c>
      <c r="G12" s="118">
        <v>0</v>
      </c>
      <c r="H12" s="87" t="s">
        <v>52</v>
      </c>
      <c r="I12" s="116">
        <v>135</v>
      </c>
      <c r="J12" s="117">
        <v>25</v>
      </c>
      <c r="K12" s="96">
        <v>0.09</v>
      </c>
      <c r="L12" s="88">
        <v>43922</v>
      </c>
      <c r="M12" s="215" t="s">
        <v>81</v>
      </c>
      <c r="N12" s="216"/>
      <c r="O12" s="216"/>
      <c r="P12" s="216"/>
      <c r="Q12" s="217"/>
    </row>
    <row r="13" spans="1:17" ht="15.75" thickBot="1">
      <c r="A13" s="85">
        <v>20406</v>
      </c>
      <c r="B13" s="85" t="s">
        <v>84</v>
      </c>
      <c r="C13" s="85" t="s">
        <v>85</v>
      </c>
      <c r="D13" s="85" t="s">
        <v>56</v>
      </c>
      <c r="E13" s="85">
        <v>3</v>
      </c>
      <c r="F13" s="85" t="s">
        <v>43</v>
      </c>
      <c r="G13" s="119">
        <v>3000000</v>
      </c>
      <c r="H13" s="85" t="s">
        <v>44</v>
      </c>
      <c r="I13" s="89">
        <v>94</v>
      </c>
      <c r="J13" s="90">
        <v>19</v>
      </c>
      <c r="K13" s="120">
        <v>0.04</v>
      </c>
      <c r="L13" s="86">
        <v>43986</v>
      </c>
      <c r="M13" s="250"/>
      <c r="N13" s="251"/>
      <c r="O13" s="251"/>
      <c r="P13" s="251"/>
      <c r="Q13" s="252"/>
    </row>
    <row r="14" spans="1:17" ht="15" customHeight="1" thickBot="1">
      <c r="A14" s="229" t="s">
        <v>30</v>
      </c>
      <c r="B14" s="223"/>
      <c r="C14" s="223"/>
      <c r="D14" s="223"/>
      <c r="E14" s="223"/>
      <c r="F14" s="223"/>
      <c r="G14" s="17">
        <f>SUM(G9:G13)</f>
        <v>8954000</v>
      </c>
      <c r="H14" s="18" t="s">
        <v>9</v>
      </c>
      <c r="I14" s="19">
        <f>SUM(I9:I13)</f>
        <v>447</v>
      </c>
      <c r="J14" s="19">
        <f>SUM(J9:J13)</f>
        <v>85</v>
      </c>
      <c r="K14" s="230"/>
      <c r="L14" s="227"/>
      <c r="M14" s="227"/>
      <c r="N14" s="227"/>
      <c r="O14" s="227"/>
      <c r="P14" s="227"/>
      <c r="Q14" s="228"/>
    </row>
    <row r="15" spans="1:17" ht="15" customHeight="1" thickBot="1">
      <c r="A15" s="229" t="s">
        <v>31</v>
      </c>
      <c r="B15" s="223"/>
      <c r="C15" s="223"/>
      <c r="D15" s="223"/>
      <c r="E15" s="223"/>
      <c r="F15" s="223"/>
      <c r="G15" s="17">
        <v>0</v>
      </c>
      <c r="H15" s="18" t="s">
        <v>9</v>
      </c>
      <c r="I15" s="20">
        <v>0</v>
      </c>
      <c r="J15" s="20">
        <v>0</v>
      </c>
      <c r="K15" s="230"/>
      <c r="L15" s="227"/>
      <c r="M15" s="227"/>
      <c r="N15" s="227"/>
      <c r="O15" s="227"/>
      <c r="P15" s="227"/>
      <c r="Q15" s="228"/>
    </row>
    <row r="16" spans="1:17" ht="15" customHeight="1" thickBot="1">
      <c r="A16" s="229" t="s">
        <v>32</v>
      </c>
      <c r="B16" s="223"/>
      <c r="C16" s="223"/>
      <c r="D16" s="223"/>
      <c r="E16" s="223"/>
      <c r="F16" s="223"/>
      <c r="G16" s="17">
        <f>P7</f>
        <v>12509857.2</v>
      </c>
      <c r="H16" s="71"/>
      <c r="I16" s="72"/>
      <c r="J16" s="72"/>
      <c r="K16" s="70"/>
      <c r="L16" s="102"/>
      <c r="M16" s="102"/>
      <c r="N16" s="102"/>
      <c r="O16" s="102"/>
      <c r="P16" s="102"/>
      <c r="Q16" s="103"/>
    </row>
    <row r="17" spans="1:17" ht="64.5" customHeight="1">
      <c r="A17" s="231" t="s">
        <v>14</v>
      </c>
      <c r="B17" s="231"/>
      <c r="C17" s="23"/>
      <c r="D17" s="23"/>
      <c r="E17" s="24"/>
      <c r="F17" s="23"/>
      <c r="G17" s="25"/>
      <c r="H17" s="202"/>
      <c r="I17" s="203"/>
      <c r="J17" s="203"/>
      <c r="K17" s="204"/>
      <c r="L17" s="205"/>
      <c r="M17" s="206" t="s">
        <v>0</v>
      </c>
      <c r="N17" s="206"/>
      <c r="O17" s="206"/>
      <c r="P17" s="207">
        <v>4733439</v>
      </c>
      <c r="Q17" s="208"/>
    </row>
    <row r="18" spans="1:17" ht="39">
      <c r="A18" s="10" t="s">
        <v>39</v>
      </c>
      <c r="B18" s="10" t="s">
        <v>2</v>
      </c>
      <c r="C18" s="10" t="s">
        <v>3</v>
      </c>
      <c r="D18" s="10" t="s">
        <v>4</v>
      </c>
      <c r="E18" s="10" t="s">
        <v>5</v>
      </c>
      <c r="F18" s="10" t="s">
        <v>6</v>
      </c>
      <c r="G18" s="10" t="s">
        <v>7</v>
      </c>
      <c r="H18" s="10" t="s">
        <v>8</v>
      </c>
      <c r="I18" s="10" t="s">
        <v>9</v>
      </c>
      <c r="J18" s="10" t="s">
        <v>10</v>
      </c>
      <c r="K18" s="10" t="s">
        <v>11</v>
      </c>
      <c r="L18" s="10" t="s">
        <v>24</v>
      </c>
      <c r="M18" s="209" t="s">
        <v>12</v>
      </c>
      <c r="N18" s="210"/>
      <c r="O18" s="210"/>
      <c r="P18" s="210"/>
      <c r="Q18" s="211"/>
    </row>
    <row r="19" spans="1:17" ht="15">
      <c r="A19" s="57">
        <v>20317</v>
      </c>
      <c r="B19" s="57" t="s">
        <v>66</v>
      </c>
      <c r="C19" s="57" t="s">
        <v>67</v>
      </c>
      <c r="D19" s="57" t="s">
        <v>67</v>
      </c>
      <c r="E19" s="57">
        <v>12</v>
      </c>
      <c r="F19" s="57" t="s">
        <v>43</v>
      </c>
      <c r="G19" s="12">
        <v>0</v>
      </c>
      <c r="H19" s="57" t="s">
        <v>44</v>
      </c>
      <c r="I19" s="57">
        <v>124</v>
      </c>
      <c r="J19" s="57">
        <v>20</v>
      </c>
      <c r="K19" s="96">
        <v>0.09</v>
      </c>
      <c r="L19" s="88">
        <v>43922</v>
      </c>
      <c r="M19" s="232" t="s">
        <v>82</v>
      </c>
      <c r="N19" s="233"/>
      <c r="O19" s="233"/>
      <c r="P19" s="233"/>
      <c r="Q19" s="234"/>
    </row>
    <row r="20" spans="1:17" ht="15">
      <c r="A20" s="57">
        <v>20344</v>
      </c>
      <c r="B20" s="57" t="s">
        <v>68</v>
      </c>
      <c r="C20" s="57" t="s">
        <v>67</v>
      </c>
      <c r="D20" s="57" t="s">
        <v>67</v>
      </c>
      <c r="E20" s="57">
        <v>12</v>
      </c>
      <c r="F20" s="57" t="s">
        <v>43</v>
      </c>
      <c r="G20" s="12">
        <v>0</v>
      </c>
      <c r="H20" s="57" t="s">
        <v>13</v>
      </c>
      <c r="I20" s="57">
        <v>149</v>
      </c>
      <c r="J20" s="57">
        <v>21</v>
      </c>
      <c r="K20" s="96">
        <v>0.09</v>
      </c>
      <c r="L20" s="88">
        <v>43922</v>
      </c>
      <c r="M20" s="232" t="s">
        <v>82</v>
      </c>
      <c r="N20" s="233"/>
      <c r="O20" s="233"/>
      <c r="P20" s="233"/>
      <c r="Q20" s="234"/>
    </row>
    <row r="21" spans="1:17" s="2" customFormat="1" ht="15.75" thickBot="1">
      <c r="A21" s="94">
        <v>20012</v>
      </c>
      <c r="B21" s="94" t="s">
        <v>69</v>
      </c>
      <c r="C21" s="94" t="s">
        <v>67</v>
      </c>
      <c r="D21" s="94" t="s">
        <v>67</v>
      </c>
      <c r="E21" s="94">
        <v>12</v>
      </c>
      <c r="F21" s="94" t="s">
        <v>43</v>
      </c>
      <c r="G21" s="12">
        <v>0</v>
      </c>
      <c r="H21" s="94" t="s">
        <v>44</v>
      </c>
      <c r="I21" s="94">
        <v>120</v>
      </c>
      <c r="J21" s="94">
        <v>20</v>
      </c>
      <c r="K21" s="96">
        <v>0.09</v>
      </c>
      <c r="L21" s="88">
        <v>43922</v>
      </c>
      <c r="M21" s="232" t="s">
        <v>83</v>
      </c>
      <c r="N21" s="242"/>
      <c r="O21" s="242"/>
      <c r="P21" s="242"/>
      <c r="Q21" s="243"/>
    </row>
    <row r="22" spans="1:17" ht="15.75" thickBot="1">
      <c r="A22" s="235" t="s">
        <v>16</v>
      </c>
      <c r="B22" s="236"/>
      <c r="C22" s="236"/>
      <c r="D22" s="236"/>
      <c r="E22" s="236"/>
      <c r="F22" s="236"/>
      <c r="G22" s="56">
        <f>SUM(G19:G21)</f>
        <v>0</v>
      </c>
      <c r="H22" s="31" t="s">
        <v>9</v>
      </c>
      <c r="I22" s="106">
        <f>SUM(I19:I21)</f>
        <v>393</v>
      </c>
      <c r="J22" s="106">
        <f>SUM(J19:J21)</f>
        <v>61</v>
      </c>
      <c r="K22" s="33"/>
      <c r="L22" s="34"/>
      <c r="M22" s="102"/>
      <c r="N22" s="102"/>
      <c r="O22" s="102"/>
      <c r="P22" s="102"/>
      <c r="Q22" s="103"/>
    </row>
    <row r="23" spans="1:17" ht="15.75" thickBot="1">
      <c r="A23" s="229" t="s">
        <v>17</v>
      </c>
      <c r="B23" s="223"/>
      <c r="C23" s="223"/>
      <c r="D23" s="223"/>
      <c r="E23" s="223"/>
      <c r="F23" s="223"/>
      <c r="G23" s="17">
        <v>0</v>
      </c>
      <c r="H23" s="18" t="s">
        <v>9</v>
      </c>
      <c r="I23" s="18">
        <v>0</v>
      </c>
      <c r="J23" s="18">
        <v>0</v>
      </c>
      <c r="K23" s="101"/>
      <c r="L23" s="102"/>
      <c r="M23" s="98"/>
      <c r="N23" s="98"/>
      <c r="O23" s="98"/>
      <c r="P23" s="98"/>
      <c r="Q23" s="99"/>
    </row>
    <row r="24" spans="1:17" ht="15" customHeight="1">
      <c r="A24" s="237" t="s">
        <v>18</v>
      </c>
      <c r="B24" s="238"/>
      <c r="C24" s="238"/>
      <c r="D24" s="238"/>
      <c r="E24" s="238"/>
      <c r="F24" s="238"/>
      <c r="G24" s="22">
        <f>SUM(P17-G23)</f>
        <v>4733439</v>
      </c>
      <c r="H24" s="239"/>
      <c r="I24" s="240"/>
      <c r="J24" s="240"/>
      <c r="K24" s="240"/>
      <c r="L24" s="240"/>
      <c r="M24" s="240"/>
      <c r="N24" s="240"/>
      <c r="O24" s="240"/>
      <c r="P24" s="240"/>
      <c r="Q24" s="241"/>
    </row>
    <row r="25" spans="1:17" ht="15" customHeight="1">
      <c r="A25" s="40"/>
      <c r="B25" s="24"/>
      <c r="C25" s="24"/>
      <c r="D25" s="24"/>
      <c r="E25" s="24"/>
      <c r="F25" s="24"/>
      <c r="G25" s="41"/>
      <c r="H25" s="42"/>
      <c r="I25" s="43"/>
      <c r="J25" s="43"/>
      <c r="K25" s="43"/>
      <c r="L25" s="43"/>
      <c r="M25" s="43"/>
      <c r="N25" s="43"/>
      <c r="O25" s="43"/>
      <c r="P25" s="43"/>
      <c r="Q25" s="43"/>
    </row>
    <row r="26" spans="1:17" ht="15" customHeight="1">
      <c r="A26" s="40"/>
      <c r="B26" s="24"/>
      <c r="C26" s="24"/>
      <c r="D26" s="24"/>
      <c r="E26" s="24"/>
      <c r="F26" s="24"/>
      <c r="G26" s="41"/>
      <c r="H26" s="42"/>
      <c r="I26" s="43"/>
      <c r="J26" s="43"/>
      <c r="K26" s="43"/>
      <c r="L26" s="43"/>
      <c r="M26" s="43"/>
      <c r="N26" s="43"/>
      <c r="O26" s="43"/>
      <c r="P26" s="43"/>
      <c r="Q26" s="43"/>
    </row>
    <row r="27" spans="1:17" ht="15" customHeight="1">
      <c r="A27" s="40"/>
      <c r="B27" s="24"/>
      <c r="C27" s="24"/>
      <c r="D27" s="24"/>
      <c r="E27" s="24"/>
      <c r="F27" s="24"/>
      <c r="G27" s="41"/>
      <c r="H27" s="42"/>
      <c r="I27" s="43"/>
      <c r="J27" s="43"/>
      <c r="K27" s="43"/>
      <c r="L27" s="43"/>
      <c r="M27" s="105"/>
      <c r="N27" s="105"/>
      <c r="O27" s="105"/>
      <c r="P27" s="105"/>
      <c r="Q27" s="45"/>
    </row>
    <row r="28" spans="1:17" ht="20.25" customHeight="1">
      <c r="A28" s="244" t="s">
        <v>40</v>
      </c>
      <c r="B28" s="245"/>
      <c r="C28" s="46"/>
      <c r="D28" s="46"/>
      <c r="E28" s="46"/>
      <c r="F28" s="46"/>
      <c r="G28" s="47"/>
      <c r="H28" s="48"/>
      <c r="I28" s="48"/>
      <c r="J28" s="48"/>
      <c r="K28" s="49"/>
      <c r="L28" s="50"/>
      <c r="M28" s="203" t="s">
        <v>19</v>
      </c>
      <c r="N28" s="203"/>
      <c r="O28" s="203"/>
      <c r="P28" s="203"/>
      <c r="Q28" s="52">
        <v>9112729</v>
      </c>
    </row>
    <row r="29" spans="1:17" ht="39">
      <c r="A29" s="10" t="s">
        <v>39</v>
      </c>
      <c r="B29" s="10" t="s">
        <v>2</v>
      </c>
      <c r="C29" s="10" t="s">
        <v>3</v>
      </c>
      <c r="D29" s="10" t="s">
        <v>4</v>
      </c>
      <c r="E29" s="10" t="s">
        <v>5</v>
      </c>
      <c r="F29" s="10" t="s">
        <v>6</v>
      </c>
      <c r="G29" s="10" t="s">
        <v>7</v>
      </c>
      <c r="H29" s="10" t="s">
        <v>8</v>
      </c>
      <c r="I29" s="10" t="s">
        <v>9</v>
      </c>
      <c r="J29" s="10" t="s">
        <v>10</v>
      </c>
      <c r="K29" s="10" t="s">
        <v>11</v>
      </c>
      <c r="L29" s="10" t="s">
        <v>24</v>
      </c>
      <c r="M29" s="209" t="s">
        <v>12</v>
      </c>
      <c r="N29" s="210"/>
      <c r="O29" s="210"/>
      <c r="P29" s="210"/>
      <c r="Q29" s="211"/>
    </row>
    <row r="30" spans="1:17" ht="15">
      <c r="A30" s="57">
        <v>20502</v>
      </c>
      <c r="B30" s="57" t="s">
        <v>41</v>
      </c>
      <c r="C30" s="57" t="s">
        <v>42</v>
      </c>
      <c r="D30" s="57" t="s">
        <v>45</v>
      </c>
      <c r="E30" s="57">
        <v>12</v>
      </c>
      <c r="F30" s="57" t="s">
        <v>43</v>
      </c>
      <c r="G30" s="58">
        <v>255000</v>
      </c>
      <c r="H30" s="57" t="s">
        <v>44</v>
      </c>
      <c r="I30" s="57">
        <v>66</v>
      </c>
      <c r="J30" s="57">
        <v>2</v>
      </c>
      <c r="K30" s="59" t="s">
        <v>53</v>
      </c>
      <c r="L30" s="60">
        <v>43921</v>
      </c>
      <c r="M30" s="232" t="s">
        <v>47</v>
      </c>
      <c r="N30" s="210"/>
      <c r="O30" s="210"/>
      <c r="P30" s="210"/>
      <c r="Q30" s="211"/>
    </row>
    <row r="31" spans="1:17" ht="15">
      <c r="A31" s="57">
        <v>20329</v>
      </c>
      <c r="B31" s="57" t="s">
        <v>57</v>
      </c>
      <c r="C31" s="57" t="s">
        <v>58</v>
      </c>
      <c r="D31" s="57" t="s">
        <v>59</v>
      </c>
      <c r="E31" s="57">
        <v>6</v>
      </c>
      <c r="F31" s="57" t="s">
        <v>43</v>
      </c>
      <c r="G31" s="58">
        <v>2650000</v>
      </c>
      <c r="H31" s="57" t="s">
        <v>44</v>
      </c>
      <c r="I31" s="57">
        <v>48</v>
      </c>
      <c r="J31" s="57">
        <v>27</v>
      </c>
      <c r="K31" s="59">
        <v>0.09</v>
      </c>
      <c r="L31" s="60">
        <v>43922</v>
      </c>
      <c r="M31" s="232"/>
      <c r="N31" s="233"/>
      <c r="O31" s="233"/>
      <c r="P31" s="233"/>
      <c r="Q31" s="234"/>
    </row>
    <row r="32" spans="1:17" ht="15">
      <c r="A32" s="57">
        <v>20200</v>
      </c>
      <c r="B32" s="57" t="s">
        <v>63</v>
      </c>
      <c r="C32" s="57" t="s">
        <v>64</v>
      </c>
      <c r="D32" s="57" t="s">
        <v>65</v>
      </c>
      <c r="E32" s="57">
        <v>8</v>
      </c>
      <c r="F32" s="57" t="s">
        <v>43</v>
      </c>
      <c r="G32" s="58">
        <v>3000000</v>
      </c>
      <c r="H32" s="57" t="s">
        <v>44</v>
      </c>
      <c r="I32" s="57">
        <v>120</v>
      </c>
      <c r="J32" s="57">
        <v>25</v>
      </c>
      <c r="K32" s="59">
        <v>0.09</v>
      </c>
      <c r="L32" s="60">
        <v>43922</v>
      </c>
      <c r="M32" s="232"/>
      <c r="N32" s="233"/>
      <c r="O32" s="233"/>
      <c r="P32" s="233"/>
      <c r="Q32" s="234"/>
    </row>
    <row r="33" spans="1:17" ht="15">
      <c r="A33" s="57">
        <v>20463</v>
      </c>
      <c r="B33" s="57" t="s">
        <v>72</v>
      </c>
      <c r="C33" s="57" t="s">
        <v>74</v>
      </c>
      <c r="D33" s="57" t="s">
        <v>75</v>
      </c>
      <c r="E33" s="57">
        <v>4</v>
      </c>
      <c r="F33" s="57" t="s">
        <v>73</v>
      </c>
      <c r="G33" s="58">
        <v>925000</v>
      </c>
      <c r="H33" s="57" t="s">
        <v>44</v>
      </c>
      <c r="I33" s="57">
        <v>48</v>
      </c>
      <c r="J33" s="57">
        <v>16</v>
      </c>
      <c r="K33" s="59">
        <v>0.04</v>
      </c>
      <c r="L33" s="60">
        <v>43949</v>
      </c>
      <c r="M33" s="232"/>
      <c r="N33" s="233"/>
      <c r="O33" s="233"/>
      <c r="P33" s="233"/>
      <c r="Q33" s="234"/>
    </row>
    <row r="34" spans="1:17" ht="15.75" thickBot="1">
      <c r="A34" s="57">
        <v>20464</v>
      </c>
      <c r="B34" s="57" t="s">
        <v>76</v>
      </c>
      <c r="C34" s="57" t="s">
        <v>77</v>
      </c>
      <c r="D34" s="57" t="s">
        <v>78</v>
      </c>
      <c r="E34" s="57">
        <v>4</v>
      </c>
      <c r="F34" s="57" t="s">
        <v>73</v>
      </c>
      <c r="G34" s="58">
        <v>1650000</v>
      </c>
      <c r="H34" s="57" t="s">
        <v>44</v>
      </c>
      <c r="I34" s="57">
        <v>76</v>
      </c>
      <c r="J34" s="57">
        <v>28</v>
      </c>
      <c r="K34" s="59">
        <v>0.04</v>
      </c>
      <c r="L34" s="60">
        <v>43949</v>
      </c>
      <c r="M34" s="232"/>
      <c r="N34" s="233"/>
      <c r="O34" s="233"/>
      <c r="P34" s="233"/>
      <c r="Q34" s="234"/>
    </row>
    <row r="35" spans="1:17" ht="15" customHeight="1" thickBot="1">
      <c r="A35" s="235" t="s">
        <v>33</v>
      </c>
      <c r="B35" s="236"/>
      <c r="C35" s="236"/>
      <c r="D35" s="236"/>
      <c r="E35" s="236"/>
      <c r="F35" s="236"/>
      <c r="G35" s="56">
        <f>SUM(G30:G34)</f>
        <v>8480000</v>
      </c>
      <c r="H35" s="31" t="s">
        <v>9</v>
      </c>
      <c r="I35" s="106">
        <f>SUM(I30:I34)</f>
        <v>358</v>
      </c>
      <c r="J35" s="106">
        <f>SUM(J30:J34)</f>
        <v>98</v>
      </c>
      <c r="K35" s="33"/>
      <c r="L35" s="34"/>
      <c r="M35" s="102"/>
      <c r="N35" s="102"/>
      <c r="O35" s="102"/>
      <c r="P35" s="102"/>
      <c r="Q35" s="103"/>
    </row>
    <row r="36" spans="1:17" ht="15.75" customHeight="1" thickBot="1">
      <c r="A36" s="229" t="s">
        <v>34</v>
      </c>
      <c r="B36" s="223"/>
      <c r="C36" s="223"/>
      <c r="D36" s="223"/>
      <c r="E36" s="223"/>
      <c r="F36" s="223"/>
      <c r="G36" s="17">
        <v>0</v>
      </c>
      <c r="H36" s="18" t="s">
        <v>9</v>
      </c>
      <c r="I36" s="18">
        <v>0</v>
      </c>
      <c r="J36" s="18">
        <v>0</v>
      </c>
      <c r="K36" s="101"/>
      <c r="L36" s="102"/>
      <c r="M36" s="98"/>
      <c r="N36" s="98"/>
      <c r="O36" s="98"/>
      <c r="P36" s="98"/>
      <c r="Q36" s="99"/>
    </row>
    <row r="37" spans="1:17" ht="15" customHeight="1">
      <c r="A37" s="237" t="s">
        <v>27</v>
      </c>
      <c r="B37" s="238"/>
      <c r="C37" s="238"/>
      <c r="D37" s="238"/>
      <c r="E37" s="238"/>
      <c r="F37" s="238"/>
      <c r="G37" s="22">
        <v>9112729</v>
      </c>
      <c r="H37" s="239"/>
      <c r="I37" s="240"/>
      <c r="J37" s="240"/>
      <c r="K37" s="240"/>
      <c r="L37" s="240"/>
      <c r="M37" s="240"/>
      <c r="N37" s="240"/>
      <c r="O37" s="240"/>
      <c r="P37" s="240"/>
      <c r="Q37" s="241"/>
    </row>
    <row r="38" spans="1:17" ht="15" customHeight="1">
      <c r="A38" s="53"/>
      <c r="B38" s="53"/>
      <c r="C38" s="53"/>
      <c r="D38" s="53"/>
      <c r="E38" s="53"/>
      <c r="F38" s="105"/>
      <c r="G38" s="54"/>
      <c r="H38" s="53"/>
      <c r="I38" s="53"/>
      <c r="J38" s="53"/>
      <c r="K38" s="53"/>
      <c r="L38" s="53"/>
      <c r="M38" s="97"/>
      <c r="N38" s="53"/>
      <c r="O38" s="53"/>
      <c r="P38" s="53"/>
      <c r="Q38" s="53"/>
    </row>
    <row r="39" spans="1:17" ht="15">
      <c r="A39" s="246"/>
      <c r="B39" s="246"/>
      <c r="C39" s="246"/>
      <c r="D39" s="246"/>
      <c r="E39" s="246"/>
      <c r="F39" s="246"/>
      <c r="G39" s="246"/>
      <c r="H39" s="246"/>
      <c r="I39" s="246"/>
      <c r="J39" s="246"/>
      <c r="K39" s="246"/>
      <c r="L39" s="246"/>
      <c r="M39" s="246"/>
      <c r="N39" s="53"/>
      <c r="O39" s="53"/>
      <c r="P39" s="53"/>
      <c r="Q39" s="53"/>
    </row>
    <row r="40" spans="1:17" ht="15" customHeight="1">
      <c r="A40" s="246" t="s">
        <v>51</v>
      </c>
      <c r="B40" s="246"/>
      <c r="C40" s="246"/>
      <c r="D40" s="246"/>
      <c r="E40" s="246"/>
      <c r="F40" s="246"/>
      <c r="G40" s="246"/>
      <c r="H40" s="246"/>
      <c r="I40" s="246"/>
      <c r="J40" s="246"/>
      <c r="K40" s="246"/>
      <c r="L40" s="246"/>
      <c r="M40" s="246"/>
      <c r="N40" s="53"/>
      <c r="O40" s="53"/>
      <c r="P40" s="53"/>
      <c r="Q40" s="53"/>
    </row>
    <row r="41" spans="1:17" ht="15" customHeight="1">
      <c r="A41" s="246" t="s">
        <v>29</v>
      </c>
      <c r="B41" s="246"/>
      <c r="C41" s="246"/>
      <c r="D41" s="246"/>
      <c r="E41" s="246"/>
      <c r="F41" s="246"/>
      <c r="G41" s="246"/>
      <c r="H41" s="246"/>
      <c r="I41" s="246"/>
      <c r="J41" s="246"/>
      <c r="K41" s="246"/>
      <c r="L41" s="246"/>
      <c r="M41" s="246"/>
      <c r="N41" s="53"/>
      <c r="O41" s="53"/>
      <c r="P41" s="53"/>
      <c r="Q41" s="53"/>
    </row>
  </sheetData>
  <sheetProtection/>
  <mergeCells count="50">
    <mergeCell ref="A39:M39"/>
    <mergeCell ref="A40:M40"/>
    <mergeCell ref="A41:M41"/>
    <mergeCell ref="M19:Q19"/>
    <mergeCell ref="M20:Q20"/>
    <mergeCell ref="M33:Q33"/>
    <mergeCell ref="M34:Q34"/>
    <mergeCell ref="A35:F35"/>
    <mergeCell ref="A36:F36"/>
    <mergeCell ref="A37:F37"/>
    <mergeCell ref="H37:Q37"/>
    <mergeCell ref="A28:B28"/>
    <mergeCell ref="M28:P28"/>
    <mergeCell ref="M29:Q29"/>
    <mergeCell ref="M30:Q30"/>
    <mergeCell ref="M31:Q31"/>
    <mergeCell ref="M32:Q32"/>
    <mergeCell ref="M18:Q18"/>
    <mergeCell ref="M21:Q21"/>
    <mergeCell ref="A22:F22"/>
    <mergeCell ref="A23:F23"/>
    <mergeCell ref="A24:F24"/>
    <mergeCell ref="H24:Q24"/>
    <mergeCell ref="A15:F15"/>
    <mergeCell ref="K15:Q15"/>
    <mergeCell ref="A16:F16"/>
    <mergeCell ref="A17:B17"/>
    <mergeCell ref="H17:J17"/>
    <mergeCell ref="K17:L17"/>
    <mergeCell ref="M17:O17"/>
    <mergeCell ref="P17:Q17"/>
    <mergeCell ref="M9:Q9"/>
    <mergeCell ref="M10:Q10"/>
    <mergeCell ref="M11:Q11"/>
    <mergeCell ref="M13:Q13"/>
    <mergeCell ref="A14:F14"/>
    <mergeCell ref="K14:Q14"/>
    <mergeCell ref="M12:Q12"/>
    <mergeCell ref="A7:C7"/>
    <mergeCell ref="H7:J7"/>
    <mergeCell ref="K7:L7"/>
    <mergeCell ref="M7:O7"/>
    <mergeCell ref="P7:Q7"/>
    <mergeCell ref="M8:Q8"/>
    <mergeCell ref="A1:Q1"/>
    <mergeCell ref="A2:Q2"/>
    <mergeCell ref="A3:Q3"/>
    <mergeCell ref="A4:Q4"/>
    <mergeCell ref="A5:Q5"/>
    <mergeCell ref="M6:P6"/>
  </mergeCell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Q40"/>
  <sheetViews>
    <sheetView showGridLines="0" zoomScalePageLayoutView="0" workbookViewId="0" topLeftCell="A1">
      <selection activeCell="B11" sqref="B11"/>
    </sheetView>
  </sheetViews>
  <sheetFormatPr defaultColWidth="9.140625" defaultRowHeight="15"/>
  <cols>
    <col min="1" max="1" width="9.8515625" style="1" customWidth="1"/>
    <col min="2" max="2" width="43.7109375" style="1" customWidth="1"/>
    <col min="3" max="3" width="17.421875" style="1" customWidth="1"/>
    <col min="4" max="4" width="15.57421875" style="1" customWidth="1"/>
    <col min="5" max="5" width="6.7109375" style="1" customWidth="1"/>
    <col min="6" max="6" width="8.28125" style="1" customWidth="1"/>
    <col min="7" max="7" width="14.57421875" style="1" customWidth="1"/>
    <col min="8" max="8" width="18.57421875" style="1" customWidth="1"/>
    <col min="9" max="9" width="7.00390625" style="1" customWidth="1"/>
    <col min="10" max="10" width="10.7109375" style="1" customWidth="1"/>
    <col min="11" max="11" width="9.140625" style="1" customWidth="1"/>
    <col min="12" max="12" width="11.28125" style="1" customWidth="1"/>
    <col min="13" max="14" width="11.7109375" style="1" customWidth="1"/>
    <col min="15" max="15" width="9.140625" style="1" customWidth="1"/>
    <col min="16" max="16" width="11.8515625" style="1" customWidth="1"/>
    <col min="17" max="17" width="20.140625" style="1" customWidth="1"/>
    <col min="18" max="16384" width="9.140625" style="1" customWidth="1"/>
  </cols>
  <sheetData>
    <row r="1" spans="1:17" ht="116.25" customHeight="1">
      <c r="A1" s="192"/>
      <c r="B1" s="192"/>
      <c r="C1" s="192"/>
      <c r="D1" s="192"/>
      <c r="E1" s="192"/>
      <c r="F1" s="192"/>
      <c r="G1" s="192"/>
      <c r="H1" s="192"/>
      <c r="I1" s="192"/>
      <c r="J1" s="192"/>
      <c r="K1" s="192"/>
      <c r="L1" s="192"/>
      <c r="M1" s="192"/>
      <c r="N1" s="192"/>
      <c r="O1" s="192"/>
      <c r="P1" s="192"/>
      <c r="Q1" s="192"/>
    </row>
    <row r="2" spans="1:17" ht="18" customHeight="1">
      <c r="A2" s="193" t="s">
        <v>70</v>
      </c>
      <c r="B2" s="193"/>
      <c r="C2" s="193"/>
      <c r="D2" s="193"/>
      <c r="E2" s="193"/>
      <c r="F2" s="193"/>
      <c r="G2" s="193"/>
      <c r="H2" s="193"/>
      <c r="I2" s="193"/>
      <c r="J2" s="193"/>
      <c r="K2" s="193"/>
      <c r="L2" s="193"/>
      <c r="M2" s="192"/>
      <c r="N2" s="192"/>
      <c r="O2" s="192"/>
      <c r="P2" s="192"/>
      <c r="Q2" s="192"/>
    </row>
    <row r="3" spans="1:17" ht="12.75" customHeight="1">
      <c r="A3" s="194" t="s">
        <v>71</v>
      </c>
      <c r="B3" s="194"/>
      <c r="C3" s="194"/>
      <c r="D3" s="194"/>
      <c r="E3" s="194"/>
      <c r="F3" s="194"/>
      <c r="G3" s="194"/>
      <c r="H3" s="194"/>
      <c r="I3" s="194"/>
      <c r="J3" s="194"/>
      <c r="K3" s="194"/>
      <c r="L3" s="194"/>
      <c r="M3" s="192"/>
      <c r="N3" s="192"/>
      <c r="O3" s="192"/>
      <c r="P3" s="192"/>
      <c r="Q3" s="192"/>
    </row>
    <row r="4" spans="1:17" ht="60" customHeight="1">
      <c r="A4" s="195" t="s">
        <v>35</v>
      </c>
      <c r="B4" s="195"/>
      <c r="C4" s="195"/>
      <c r="D4" s="195"/>
      <c r="E4" s="195"/>
      <c r="F4" s="195"/>
      <c r="G4" s="195"/>
      <c r="H4" s="195"/>
      <c r="I4" s="195"/>
      <c r="J4" s="195"/>
      <c r="K4" s="195"/>
      <c r="L4" s="195"/>
      <c r="M4" s="192"/>
      <c r="N4" s="192"/>
      <c r="O4" s="192"/>
      <c r="P4" s="192"/>
      <c r="Q4" s="192"/>
    </row>
    <row r="5" spans="1:17" ht="14.25" customHeight="1">
      <c r="A5" s="196" t="s">
        <v>25</v>
      </c>
      <c r="B5" s="197"/>
      <c r="C5" s="197"/>
      <c r="D5" s="197"/>
      <c r="E5" s="198"/>
      <c r="F5" s="198"/>
      <c r="G5" s="198"/>
      <c r="H5" s="198"/>
      <c r="I5" s="198"/>
      <c r="J5" s="198"/>
      <c r="K5" s="198"/>
      <c r="L5" s="198"/>
      <c r="M5" s="198"/>
      <c r="N5" s="198"/>
      <c r="O5" s="198"/>
      <c r="P5" s="198"/>
      <c r="Q5" s="198"/>
    </row>
    <row r="6" spans="1:17" ht="14.25" customHeight="1">
      <c r="A6" s="3"/>
      <c r="B6" s="4"/>
      <c r="C6" s="4"/>
      <c r="D6" s="4"/>
      <c r="E6" s="82"/>
      <c r="F6" s="82"/>
      <c r="G6" s="82"/>
      <c r="H6" s="82"/>
      <c r="I6" s="82"/>
      <c r="J6" s="82"/>
      <c r="K6" s="82"/>
      <c r="L6" s="82"/>
      <c r="M6" s="199"/>
      <c r="N6" s="199"/>
      <c r="O6" s="199"/>
      <c r="P6" s="199"/>
      <c r="Q6" s="6"/>
    </row>
    <row r="7" spans="1:17" ht="15.75">
      <c r="A7" s="200" t="s">
        <v>22</v>
      </c>
      <c r="B7" s="200"/>
      <c r="C7" s="201"/>
      <c r="D7" s="7"/>
      <c r="E7" s="7"/>
      <c r="F7" s="7"/>
      <c r="G7" s="8"/>
      <c r="H7" s="202"/>
      <c r="I7" s="203"/>
      <c r="J7" s="203"/>
      <c r="K7" s="204"/>
      <c r="L7" s="205"/>
      <c r="M7" s="206" t="s">
        <v>0</v>
      </c>
      <c r="N7" s="206"/>
      <c r="O7" s="206"/>
      <c r="P7" s="207">
        <v>9509857.2</v>
      </c>
      <c r="Q7" s="208"/>
    </row>
    <row r="8" spans="1:17" ht="39" customHeight="1">
      <c r="A8" s="10" t="s">
        <v>39</v>
      </c>
      <c r="B8" s="10" t="s">
        <v>2</v>
      </c>
      <c r="C8" s="10" t="s">
        <v>3</v>
      </c>
      <c r="D8" s="10" t="s">
        <v>4</v>
      </c>
      <c r="E8" s="10" t="s">
        <v>5</v>
      </c>
      <c r="F8" s="10" t="s">
        <v>6</v>
      </c>
      <c r="G8" s="10" t="s">
        <v>7</v>
      </c>
      <c r="H8" s="10" t="s">
        <v>8</v>
      </c>
      <c r="I8" s="10" t="s">
        <v>9</v>
      </c>
      <c r="J8" s="10" t="s">
        <v>10</v>
      </c>
      <c r="K8" s="10" t="s">
        <v>11</v>
      </c>
      <c r="L8" s="10" t="s">
        <v>24</v>
      </c>
      <c r="M8" s="209" t="s">
        <v>12</v>
      </c>
      <c r="N8" s="210"/>
      <c r="O8" s="210"/>
      <c r="P8" s="210"/>
      <c r="Q8" s="211"/>
    </row>
    <row r="9" spans="1:17" ht="15">
      <c r="A9" s="11">
        <v>20501</v>
      </c>
      <c r="B9" s="11" t="s">
        <v>46</v>
      </c>
      <c r="C9" s="11" t="s">
        <v>48</v>
      </c>
      <c r="D9" s="11" t="s">
        <v>49</v>
      </c>
      <c r="E9" s="11">
        <v>11</v>
      </c>
      <c r="F9" s="11" t="s">
        <v>50</v>
      </c>
      <c r="G9" s="12">
        <v>2000000</v>
      </c>
      <c r="H9" s="11" t="s">
        <v>52</v>
      </c>
      <c r="I9" s="13">
        <v>40</v>
      </c>
      <c r="J9" s="84">
        <v>14</v>
      </c>
      <c r="K9" s="95" t="s">
        <v>53</v>
      </c>
      <c r="L9" s="16">
        <v>43921</v>
      </c>
      <c r="M9" s="218"/>
      <c r="N9" s="219"/>
      <c r="O9" s="219"/>
      <c r="P9" s="219"/>
      <c r="Q9" s="219"/>
    </row>
    <row r="10" spans="1:17" ht="15">
      <c r="A10" s="87">
        <v>20224</v>
      </c>
      <c r="B10" s="87" t="s">
        <v>54</v>
      </c>
      <c r="C10" s="87" t="s">
        <v>55</v>
      </c>
      <c r="D10" s="87" t="s">
        <v>56</v>
      </c>
      <c r="E10" s="87">
        <v>3</v>
      </c>
      <c r="F10" s="87" t="s">
        <v>43</v>
      </c>
      <c r="G10" s="12">
        <v>1954000</v>
      </c>
      <c r="H10" s="11" t="s">
        <v>52</v>
      </c>
      <c r="I10" s="13">
        <v>68</v>
      </c>
      <c r="J10" s="84">
        <v>13</v>
      </c>
      <c r="K10" s="96">
        <v>0.09</v>
      </c>
      <c r="L10" s="88">
        <v>43922</v>
      </c>
      <c r="M10" s="218"/>
      <c r="N10" s="219"/>
      <c r="O10" s="219"/>
      <c r="P10" s="219"/>
      <c r="Q10" s="219"/>
    </row>
    <row r="11" spans="1:17" ht="15">
      <c r="A11" s="87">
        <v>20002</v>
      </c>
      <c r="B11" s="87" t="s">
        <v>99</v>
      </c>
      <c r="C11" s="87" t="s">
        <v>60</v>
      </c>
      <c r="D11" s="87" t="s">
        <v>61</v>
      </c>
      <c r="E11" s="87">
        <v>7</v>
      </c>
      <c r="F11" s="87" t="s">
        <v>43</v>
      </c>
      <c r="G11" s="12">
        <v>2000000</v>
      </c>
      <c r="H11" s="11" t="s">
        <v>52</v>
      </c>
      <c r="I11" s="13">
        <v>110</v>
      </c>
      <c r="J11" s="84">
        <v>14</v>
      </c>
      <c r="K11" s="96">
        <v>0.09</v>
      </c>
      <c r="L11" s="88">
        <v>43922</v>
      </c>
      <c r="M11" s="212"/>
      <c r="N11" s="213"/>
      <c r="O11" s="213"/>
      <c r="P11" s="213"/>
      <c r="Q11" s="214"/>
    </row>
    <row r="12" spans="1:17" ht="15.75" thickBot="1">
      <c r="A12" s="85">
        <v>20040</v>
      </c>
      <c r="B12" s="85" t="s">
        <v>62</v>
      </c>
      <c r="C12" s="85" t="s">
        <v>60</v>
      </c>
      <c r="D12" s="85" t="s">
        <v>61</v>
      </c>
      <c r="E12" s="85">
        <v>7</v>
      </c>
      <c r="F12" s="85" t="s">
        <v>43</v>
      </c>
      <c r="G12" s="12">
        <v>2000000</v>
      </c>
      <c r="H12" s="85" t="s">
        <v>52</v>
      </c>
      <c r="I12" s="89">
        <v>135</v>
      </c>
      <c r="J12" s="90">
        <v>25</v>
      </c>
      <c r="K12" s="96">
        <v>0.09</v>
      </c>
      <c r="L12" s="86">
        <v>43922</v>
      </c>
      <c r="M12" s="250"/>
      <c r="N12" s="251"/>
      <c r="O12" s="251"/>
      <c r="P12" s="251"/>
      <c r="Q12" s="252"/>
    </row>
    <row r="13" spans="1:17" ht="15" customHeight="1" thickBot="1">
      <c r="A13" s="229" t="s">
        <v>30</v>
      </c>
      <c r="B13" s="223"/>
      <c r="C13" s="223"/>
      <c r="D13" s="223"/>
      <c r="E13" s="223"/>
      <c r="F13" s="223"/>
      <c r="G13" s="17">
        <f>SUM(G9:G12)</f>
        <v>7954000</v>
      </c>
      <c r="H13" s="18" t="s">
        <v>9</v>
      </c>
      <c r="I13" s="19">
        <f>SUM(I9:I12)</f>
        <v>353</v>
      </c>
      <c r="J13" s="19">
        <f>SUM(J9:J12)</f>
        <v>66</v>
      </c>
      <c r="K13" s="230"/>
      <c r="L13" s="227"/>
      <c r="M13" s="227"/>
      <c r="N13" s="227"/>
      <c r="O13" s="227"/>
      <c r="P13" s="227"/>
      <c r="Q13" s="228"/>
    </row>
    <row r="14" spans="1:17" ht="15" customHeight="1" thickBot="1">
      <c r="A14" s="229" t="s">
        <v>31</v>
      </c>
      <c r="B14" s="223"/>
      <c r="C14" s="223"/>
      <c r="D14" s="223"/>
      <c r="E14" s="223"/>
      <c r="F14" s="223"/>
      <c r="G14" s="17">
        <v>0</v>
      </c>
      <c r="H14" s="18" t="s">
        <v>9</v>
      </c>
      <c r="I14" s="20">
        <v>0</v>
      </c>
      <c r="J14" s="20">
        <v>0</v>
      </c>
      <c r="K14" s="230"/>
      <c r="L14" s="227"/>
      <c r="M14" s="227"/>
      <c r="N14" s="227"/>
      <c r="O14" s="227"/>
      <c r="P14" s="227"/>
      <c r="Q14" s="228"/>
    </row>
    <row r="15" spans="1:17" ht="15" customHeight="1" thickBot="1">
      <c r="A15" s="229" t="s">
        <v>32</v>
      </c>
      <c r="B15" s="223"/>
      <c r="C15" s="223"/>
      <c r="D15" s="223"/>
      <c r="E15" s="223"/>
      <c r="F15" s="223"/>
      <c r="G15" s="17">
        <f>P7</f>
        <v>9509857.2</v>
      </c>
      <c r="H15" s="71"/>
      <c r="I15" s="72"/>
      <c r="J15" s="72"/>
      <c r="K15" s="70"/>
      <c r="L15" s="80"/>
      <c r="M15" s="80"/>
      <c r="N15" s="80"/>
      <c r="O15" s="80"/>
      <c r="P15" s="80"/>
      <c r="Q15" s="81"/>
    </row>
    <row r="16" spans="1:17" ht="64.5" customHeight="1">
      <c r="A16" s="231" t="s">
        <v>14</v>
      </c>
      <c r="B16" s="231"/>
      <c r="C16" s="23"/>
      <c r="D16" s="23"/>
      <c r="E16" s="24"/>
      <c r="F16" s="23"/>
      <c r="G16" s="25"/>
      <c r="H16" s="202"/>
      <c r="I16" s="203"/>
      <c r="J16" s="203"/>
      <c r="K16" s="204"/>
      <c r="L16" s="205"/>
      <c r="M16" s="206" t="s">
        <v>0</v>
      </c>
      <c r="N16" s="206"/>
      <c r="O16" s="206"/>
      <c r="P16" s="207">
        <v>4733439</v>
      </c>
      <c r="Q16" s="208"/>
    </row>
    <row r="17" spans="1:17" ht="39">
      <c r="A17" s="10" t="s">
        <v>39</v>
      </c>
      <c r="B17" s="10" t="s">
        <v>2</v>
      </c>
      <c r="C17" s="10" t="s">
        <v>3</v>
      </c>
      <c r="D17" s="10" t="s">
        <v>4</v>
      </c>
      <c r="E17" s="10" t="s">
        <v>5</v>
      </c>
      <c r="F17" s="10" t="s">
        <v>6</v>
      </c>
      <c r="G17" s="10" t="s">
        <v>7</v>
      </c>
      <c r="H17" s="10" t="s">
        <v>8</v>
      </c>
      <c r="I17" s="10" t="s">
        <v>9</v>
      </c>
      <c r="J17" s="10" t="s">
        <v>10</v>
      </c>
      <c r="K17" s="10" t="s">
        <v>11</v>
      </c>
      <c r="L17" s="10" t="s">
        <v>24</v>
      </c>
      <c r="M17" s="209" t="s">
        <v>12</v>
      </c>
      <c r="N17" s="210"/>
      <c r="O17" s="210"/>
      <c r="P17" s="210"/>
      <c r="Q17" s="211"/>
    </row>
    <row r="18" spans="1:17" ht="15">
      <c r="A18" s="57">
        <v>20317</v>
      </c>
      <c r="B18" s="57" t="s">
        <v>66</v>
      </c>
      <c r="C18" s="57" t="s">
        <v>67</v>
      </c>
      <c r="D18" s="57" t="s">
        <v>67</v>
      </c>
      <c r="E18" s="57">
        <v>12</v>
      </c>
      <c r="F18" s="57" t="s">
        <v>43</v>
      </c>
      <c r="G18" s="12">
        <v>2000000</v>
      </c>
      <c r="H18" s="57" t="s">
        <v>44</v>
      </c>
      <c r="I18" s="57">
        <v>124</v>
      </c>
      <c r="J18" s="57">
        <v>20</v>
      </c>
      <c r="K18" s="96">
        <v>0.09</v>
      </c>
      <c r="L18" s="88">
        <v>43922</v>
      </c>
      <c r="M18" s="91"/>
      <c r="N18" s="92"/>
      <c r="O18" s="92"/>
      <c r="P18" s="92"/>
      <c r="Q18" s="93"/>
    </row>
    <row r="19" spans="1:17" ht="15">
      <c r="A19" s="57">
        <v>20344</v>
      </c>
      <c r="B19" s="57" t="s">
        <v>68</v>
      </c>
      <c r="C19" s="57" t="s">
        <v>67</v>
      </c>
      <c r="D19" s="57" t="s">
        <v>67</v>
      </c>
      <c r="E19" s="57">
        <v>12</v>
      </c>
      <c r="F19" s="57" t="s">
        <v>43</v>
      </c>
      <c r="G19" s="12">
        <v>2000000</v>
      </c>
      <c r="H19" s="57" t="s">
        <v>13</v>
      </c>
      <c r="I19" s="57">
        <v>149</v>
      </c>
      <c r="J19" s="57">
        <v>21</v>
      </c>
      <c r="K19" s="96">
        <v>0.09</v>
      </c>
      <c r="L19" s="88">
        <v>43922</v>
      </c>
      <c r="M19" s="91"/>
      <c r="N19" s="92"/>
      <c r="O19" s="92"/>
      <c r="P19" s="92"/>
      <c r="Q19" s="93"/>
    </row>
    <row r="20" spans="1:17" s="2" customFormat="1" ht="15.75" thickBot="1">
      <c r="A20" s="94">
        <v>20012</v>
      </c>
      <c r="B20" s="94" t="s">
        <v>69</v>
      </c>
      <c r="C20" s="94" t="s">
        <v>67</v>
      </c>
      <c r="D20" s="94" t="s">
        <v>67</v>
      </c>
      <c r="E20" s="94">
        <v>12</v>
      </c>
      <c r="F20" s="94" t="s">
        <v>43</v>
      </c>
      <c r="G20" s="12">
        <v>2000000</v>
      </c>
      <c r="H20" s="94" t="s">
        <v>44</v>
      </c>
      <c r="I20" s="94">
        <v>120</v>
      </c>
      <c r="J20" s="94">
        <v>20</v>
      </c>
      <c r="K20" s="96">
        <v>0.09</v>
      </c>
      <c r="L20" s="88">
        <v>43922</v>
      </c>
      <c r="M20" s="232"/>
      <c r="N20" s="242"/>
      <c r="O20" s="242"/>
      <c r="P20" s="242"/>
      <c r="Q20" s="243"/>
    </row>
    <row r="21" spans="1:17" ht="15.75" thickBot="1">
      <c r="A21" s="235" t="s">
        <v>16</v>
      </c>
      <c r="B21" s="236"/>
      <c r="C21" s="236"/>
      <c r="D21" s="236"/>
      <c r="E21" s="236"/>
      <c r="F21" s="236"/>
      <c r="G21" s="56">
        <f>SUM(G18:G20)</f>
        <v>6000000</v>
      </c>
      <c r="H21" s="31" t="s">
        <v>9</v>
      </c>
      <c r="I21" s="106">
        <f>SUM(I18:I20)</f>
        <v>393</v>
      </c>
      <c r="J21" s="106">
        <f>SUM(J18:J20)</f>
        <v>61</v>
      </c>
      <c r="K21" s="33"/>
      <c r="L21" s="34"/>
      <c r="M21" s="80"/>
      <c r="N21" s="80"/>
      <c r="O21" s="80"/>
      <c r="P21" s="80"/>
      <c r="Q21" s="81"/>
    </row>
    <row r="22" spans="1:17" ht="15.75" thickBot="1">
      <c r="A22" s="229" t="s">
        <v>17</v>
      </c>
      <c r="B22" s="223"/>
      <c r="C22" s="223"/>
      <c r="D22" s="223"/>
      <c r="E22" s="223"/>
      <c r="F22" s="223"/>
      <c r="G22" s="17">
        <v>0</v>
      </c>
      <c r="H22" s="18" t="s">
        <v>9</v>
      </c>
      <c r="I22" s="18">
        <v>0</v>
      </c>
      <c r="J22" s="18">
        <v>0</v>
      </c>
      <c r="K22" s="79"/>
      <c r="L22" s="80"/>
      <c r="M22" s="77"/>
      <c r="N22" s="77"/>
      <c r="O22" s="77"/>
      <c r="P22" s="77"/>
      <c r="Q22" s="78"/>
    </row>
    <row r="23" spans="1:17" ht="15" customHeight="1">
      <c r="A23" s="237" t="s">
        <v>18</v>
      </c>
      <c r="B23" s="238"/>
      <c r="C23" s="238"/>
      <c r="D23" s="238"/>
      <c r="E23" s="238"/>
      <c r="F23" s="238"/>
      <c r="G23" s="22">
        <f>SUM(P16-G22)</f>
        <v>4733439</v>
      </c>
      <c r="H23" s="239"/>
      <c r="I23" s="240"/>
      <c r="J23" s="240"/>
      <c r="K23" s="240"/>
      <c r="L23" s="240"/>
      <c r="M23" s="240"/>
      <c r="N23" s="240"/>
      <c r="O23" s="240"/>
      <c r="P23" s="240"/>
      <c r="Q23" s="241"/>
    </row>
    <row r="24" spans="1:17" ht="15" customHeight="1">
      <c r="A24" s="40"/>
      <c r="B24" s="24"/>
      <c r="C24" s="24"/>
      <c r="D24" s="24"/>
      <c r="E24" s="24"/>
      <c r="F24" s="24"/>
      <c r="G24" s="41"/>
      <c r="H24" s="42"/>
      <c r="I24" s="43"/>
      <c r="J24" s="43"/>
      <c r="K24" s="43"/>
      <c r="L24" s="43"/>
      <c r="M24" s="43"/>
      <c r="N24" s="43"/>
      <c r="O24" s="43"/>
      <c r="P24" s="43"/>
      <c r="Q24" s="43"/>
    </row>
    <row r="25" spans="1:17" ht="15" customHeight="1">
      <c r="A25" s="40"/>
      <c r="B25" s="24"/>
      <c r="C25" s="24"/>
      <c r="D25" s="24"/>
      <c r="E25" s="24"/>
      <c r="F25" s="24"/>
      <c r="G25" s="41"/>
      <c r="H25" s="42"/>
      <c r="I25" s="43"/>
      <c r="J25" s="43"/>
      <c r="K25" s="43"/>
      <c r="L25" s="43"/>
      <c r="M25" s="43"/>
      <c r="N25" s="43"/>
      <c r="O25" s="43"/>
      <c r="P25" s="43"/>
      <c r="Q25" s="43"/>
    </row>
    <row r="26" spans="1:17" ht="15" customHeight="1">
      <c r="A26" s="40"/>
      <c r="B26" s="24"/>
      <c r="C26" s="24"/>
      <c r="D26" s="24"/>
      <c r="E26" s="24"/>
      <c r="F26" s="24"/>
      <c r="G26" s="41"/>
      <c r="H26" s="42"/>
      <c r="I26" s="43"/>
      <c r="J26" s="43"/>
      <c r="K26" s="43"/>
      <c r="L26" s="43"/>
      <c r="M26" s="83"/>
      <c r="N26" s="83"/>
      <c r="O26" s="83"/>
      <c r="P26" s="83"/>
      <c r="Q26" s="45"/>
    </row>
    <row r="27" spans="1:17" ht="20.25" customHeight="1">
      <c r="A27" s="244" t="s">
        <v>40</v>
      </c>
      <c r="B27" s="245"/>
      <c r="C27" s="46"/>
      <c r="D27" s="46"/>
      <c r="E27" s="46"/>
      <c r="F27" s="46"/>
      <c r="G27" s="47"/>
      <c r="H27" s="48"/>
      <c r="I27" s="48"/>
      <c r="J27" s="48"/>
      <c r="K27" s="49"/>
      <c r="L27" s="50"/>
      <c r="M27" s="203" t="s">
        <v>19</v>
      </c>
      <c r="N27" s="203"/>
      <c r="O27" s="203"/>
      <c r="P27" s="203"/>
      <c r="Q27" s="52">
        <v>9112729</v>
      </c>
    </row>
    <row r="28" spans="1:17" ht="39">
      <c r="A28" s="10" t="s">
        <v>39</v>
      </c>
      <c r="B28" s="10" t="s">
        <v>2</v>
      </c>
      <c r="C28" s="10" t="s">
        <v>3</v>
      </c>
      <c r="D28" s="10" t="s">
        <v>4</v>
      </c>
      <c r="E28" s="10" t="s">
        <v>5</v>
      </c>
      <c r="F28" s="10" t="s">
        <v>6</v>
      </c>
      <c r="G28" s="10" t="s">
        <v>7</v>
      </c>
      <c r="H28" s="10" t="s">
        <v>8</v>
      </c>
      <c r="I28" s="10" t="s">
        <v>9</v>
      </c>
      <c r="J28" s="10" t="s">
        <v>10</v>
      </c>
      <c r="K28" s="10" t="s">
        <v>11</v>
      </c>
      <c r="L28" s="10" t="s">
        <v>24</v>
      </c>
      <c r="M28" s="209" t="s">
        <v>12</v>
      </c>
      <c r="N28" s="210"/>
      <c r="O28" s="210"/>
      <c r="P28" s="210"/>
      <c r="Q28" s="211"/>
    </row>
    <row r="29" spans="1:17" ht="15">
      <c r="A29" s="57">
        <v>20502</v>
      </c>
      <c r="B29" s="57" t="s">
        <v>41</v>
      </c>
      <c r="C29" s="57" t="s">
        <v>42</v>
      </c>
      <c r="D29" s="57" t="s">
        <v>45</v>
      </c>
      <c r="E29" s="57">
        <v>12</v>
      </c>
      <c r="F29" s="57" t="s">
        <v>43</v>
      </c>
      <c r="G29" s="58">
        <v>255000</v>
      </c>
      <c r="H29" s="57" t="s">
        <v>44</v>
      </c>
      <c r="I29" s="57">
        <v>66</v>
      </c>
      <c r="J29" s="57">
        <v>2</v>
      </c>
      <c r="K29" s="59" t="s">
        <v>53</v>
      </c>
      <c r="L29" s="60">
        <v>43921</v>
      </c>
      <c r="M29" s="232" t="s">
        <v>47</v>
      </c>
      <c r="N29" s="210"/>
      <c r="O29" s="210"/>
      <c r="P29" s="210"/>
      <c r="Q29" s="211"/>
    </row>
    <row r="30" spans="1:17" ht="15">
      <c r="A30" s="57">
        <v>20329</v>
      </c>
      <c r="B30" s="57" t="s">
        <v>57</v>
      </c>
      <c r="C30" s="57" t="s">
        <v>58</v>
      </c>
      <c r="D30" s="57" t="s">
        <v>59</v>
      </c>
      <c r="E30" s="57">
        <v>6</v>
      </c>
      <c r="F30" s="57" t="s">
        <v>43</v>
      </c>
      <c r="G30" s="58">
        <v>2650000</v>
      </c>
      <c r="H30" s="57" t="s">
        <v>44</v>
      </c>
      <c r="I30" s="57">
        <v>48</v>
      </c>
      <c r="J30" s="57">
        <v>27</v>
      </c>
      <c r="K30" s="59">
        <v>0.09</v>
      </c>
      <c r="L30" s="60">
        <v>43922</v>
      </c>
      <c r="M30" s="232"/>
      <c r="N30" s="233"/>
      <c r="O30" s="233"/>
      <c r="P30" s="233"/>
      <c r="Q30" s="234"/>
    </row>
    <row r="31" spans="1:17" ht="15">
      <c r="A31" s="57">
        <v>20200</v>
      </c>
      <c r="B31" s="57" t="s">
        <v>63</v>
      </c>
      <c r="C31" s="57" t="s">
        <v>64</v>
      </c>
      <c r="D31" s="57" t="s">
        <v>65</v>
      </c>
      <c r="E31" s="57">
        <v>8</v>
      </c>
      <c r="F31" s="57" t="s">
        <v>43</v>
      </c>
      <c r="G31" s="58">
        <v>3000000</v>
      </c>
      <c r="H31" s="57" t="s">
        <v>44</v>
      </c>
      <c r="I31" s="57">
        <v>120</v>
      </c>
      <c r="J31" s="57">
        <v>25</v>
      </c>
      <c r="K31" s="59">
        <v>0.09</v>
      </c>
      <c r="L31" s="60">
        <v>43922</v>
      </c>
      <c r="M31" s="232"/>
      <c r="N31" s="233"/>
      <c r="O31" s="233"/>
      <c r="P31" s="233"/>
      <c r="Q31" s="234"/>
    </row>
    <row r="32" spans="1:17" ht="15">
      <c r="A32" s="57">
        <v>20463</v>
      </c>
      <c r="B32" s="57" t="s">
        <v>72</v>
      </c>
      <c r="C32" s="57" t="s">
        <v>74</v>
      </c>
      <c r="D32" s="57" t="s">
        <v>75</v>
      </c>
      <c r="E32" s="57">
        <v>4</v>
      </c>
      <c r="F32" s="57" t="s">
        <v>73</v>
      </c>
      <c r="G32" s="58">
        <v>925000</v>
      </c>
      <c r="H32" s="57" t="s">
        <v>44</v>
      </c>
      <c r="I32" s="57">
        <v>48</v>
      </c>
      <c r="J32" s="57">
        <v>16</v>
      </c>
      <c r="K32" s="59">
        <v>0.04</v>
      </c>
      <c r="L32" s="60">
        <v>43949</v>
      </c>
      <c r="M32" s="232"/>
      <c r="N32" s="233"/>
      <c r="O32" s="233"/>
      <c r="P32" s="233"/>
      <c r="Q32" s="234"/>
    </row>
    <row r="33" spans="1:17" ht="15.75" thickBot="1">
      <c r="A33" s="57">
        <v>20464</v>
      </c>
      <c r="B33" s="57" t="s">
        <v>76</v>
      </c>
      <c r="C33" s="57" t="s">
        <v>77</v>
      </c>
      <c r="D33" s="57" t="s">
        <v>78</v>
      </c>
      <c r="E33" s="57">
        <v>4</v>
      </c>
      <c r="F33" s="57" t="s">
        <v>73</v>
      </c>
      <c r="G33" s="58">
        <v>1650000</v>
      </c>
      <c r="H33" s="57" t="s">
        <v>44</v>
      </c>
      <c r="I33" s="57">
        <v>76</v>
      </c>
      <c r="J33" s="57">
        <v>28</v>
      </c>
      <c r="K33" s="59">
        <v>0.04</v>
      </c>
      <c r="L33" s="60">
        <v>43949</v>
      </c>
      <c r="M33" s="232"/>
      <c r="N33" s="233"/>
      <c r="O33" s="233"/>
      <c r="P33" s="233"/>
      <c r="Q33" s="234"/>
    </row>
    <row r="34" spans="1:17" ht="15" customHeight="1" thickBot="1">
      <c r="A34" s="235" t="s">
        <v>33</v>
      </c>
      <c r="B34" s="236"/>
      <c r="C34" s="236"/>
      <c r="D34" s="236"/>
      <c r="E34" s="236"/>
      <c r="F34" s="236"/>
      <c r="G34" s="56">
        <f>SUM(G29:G33)</f>
        <v>8480000</v>
      </c>
      <c r="H34" s="31" t="s">
        <v>9</v>
      </c>
      <c r="I34" s="106">
        <f>SUM(I29:I33)</f>
        <v>358</v>
      </c>
      <c r="J34" s="106">
        <f>SUM(J29:J33)</f>
        <v>98</v>
      </c>
      <c r="K34" s="33"/>
      <c r="L34" s="34"/>
      <c r="M34" s="80"/>
      <c r="N34" s="80"/>
      <c r="O34" s="80"/>
      <c r="P34" s="80"/>
      <c r="Q34" s="81"/>
    </row>
    <row r="35" spans="1:17" ht="15.75" customHeight="1" thickBot="1">
      <c r="A35" s="229" t="s">
        <v>34</v>
      </c>
      <c r="B35" s="223"/>
      <c r="C35" s="223"/>
      <c r="D35" s="223"/>
      <c r="E35" s="223"/>
      <c r="F35" s="223"/>
      <c r="G35" s="17">
        <v>0</v>
      </c>
      <c r="H35" s="18" t="s">
        <v>9</v>
      </c>
      <c r="I35" s="18">
        <v>0</v>
      </c>
      <c r="J35" s="18">
        <v>0</v>
      </c>
      <c r="K35" s="79"/>
      <c r="L35" s="80"/>
      <c r="M35" s="77"/>
      <c r="N35" s="77"/>
      <c r="O35" s="77"/>
      <c r="P35" s="77"/>
      <c r="Q35" s="78"/>
    </row>
    <row r="36" spans="1:17" ht="15" customHeight="1">
      <c r="A36" s="237" t="s">
        <v>27</v>
      </c>
      <c r="B36" s="238"/>
      <c r="C36" s="238"/>
      <c r="D36" s="238"/>
      <c r="E36" s="238"/>
      <c r="F36" s="238"/>
      <c r="G36" s="22">
        <v>9112729</v>
      </c>
      <c r="H36" s="239"/>
      <c r="I36" s="240"/>
      <c r="J36" s="240"/>
      <c r="K36" s="240"/>
      <c r="L36" s="240"/>
      <c r="M36" s="240"/>
      <c r="N36" s="240"/>
      <c r="O36" s="240"/>
      <c r="P36" s="240"/>
      <c r="Q36" s="241"/>
    </row>
    <row r="37" spans="1:17" ht="15" customHeight="1">
      <c r="A37" s="53"/>
      <c r="B37" s="53"/>
      <c r="C37" s="53"/>
      <c r="D37" s="53"/>
      <c r="E37" s="53"/>
      <c r="F37" s="83"/>
      <c r="G37" s="54"/>
      <c r="H37" s="53"/>
      <c r="I37" s="53"/>
      <c r="J37" s="53"/>
      <c r="K37" s="53"/>
      <c r="L37" s="53"/>
      <c r="M37" s="76"/>
      <c r="N37" s="53"/>
      <c r="O37" s="53"/>
      <c r="P37" s="53"/>
      <c r="Q37" s="53"/>
    </row>
    <row r="38" spans="1:17" ht="15">
      <c r="A38" s="246"/>
      <c r="B38" s="246"/>
      <c r="C38" s="246"/>
      <c r="D38" s="246"/>
      <c r="E38" s="246"/>
      <c r="F38" s="246"/>
      <c r="G38" s="246"/>
      <c r="H38" s="246"/>
      <c r="I38" s="246"/>
      <c r="J38" s="246"/>
      <c r="K38" s="246"/>
      <c r="L38" s="246"/>
      <c r="M38" s="246"/>
      <c r="N38" s="53"/>
      <c r="O38" s="53"/>
      <c r="P38" s="53"/>
      <c r="Q38" s="53"/>
    </row>
    <row r="39" spans="1:17" ht="15" customHeight="1">
      <c r="A39" s="246" t="s">
        <v>51</v>
      </c>
      <c r="B39" s="246"/>
      <c r="C39" s="246"/>
      <c r="D39" s="246"/>
      <c r="E39" s="246"/>
      <c r="F39" s="246"/>
      <c r="G39" s="246"/>
      <c r="H39" s="246"/>
      <c r="I39" s="246"/>
      <c r="J39" s="246"/>
      <c r="K39" s="246"/>
      <c r="L39" s="246"/>
      <c r="M39" s="246"/>
      <c r="N39" s="53"/>
      <c r="O39" s="53"/>
      <c r="P39" s="53"/>
      <c r="Q39" s="53"/>
    </row>
    <row r="40" spans="1:17" ht="15" customHeight="1">
      <c r="A40" s="246" t="s">
        <v>29</v>
      </c>
      <c r="B40" s="246"/>
      <c r="C40" s="246"/>
      <c r="D40" s="246"/>
      <c r="E40" s="246"/>
      <c r="F40" s="246"/>
      <c r="G40" s="246"/>
      <c r="H40" s="246"/>
      <c r="I40" s="246"/>
      <c r="J40" s="246"/>
      <c r="K40" s="246"/>
      <c r="L40" s="246"/>
      <c r="M40" s="246"/>
      <c r="N40" s="53"/>
      <c r="O40" s="53"/>
      <c r="P40" s="53"/>
      <c r="Q40" s="53"/>
    </row>
  </sheetData>
  <sheetProtection/>
  <mergeCells count="47">
    <mergeCell ref="A1:Q1"/>
    <mergeCell ref="A2:Q2"/>
    <mergeCell ref="A3:Q3"/>
    <mergeCell ref="A4:Q4"/>
    <mergeCell ref="A5:Q5"/>
    <mergeCell ref="M6:P6"/>
    <mergeCell ref="A7:C7"/>
    <mergeCell ref="H7:J7"/>
    <mergeCell ref="K7:L7"/>
    <mergeCell ref="M7:O7"/>
    <mergeCell ref="P7:Q7"/>
    <mergeCell ref="M8:Q8"/>
    <mergeCell ref="M9:Q9"/>
    <mergeCell ref="M10:Q10"/>
    <mergeCell ref="M11:Q11"/>
    <mergeCell ref="M12:Q12"/>
    <mergeCell ref="A13:F13"/>
    <mergeCell ref="K13:Q13"/>
    <mergeCell ref="A14:F14"/>
    <mergeCell ref="K14:Q14"/>
    <mergeCell ref="A15:F15"/>
    <mergeCell ref="A16:B16"/>
    <mergeCell ref="H16:J16"/>
    <mergeCell ref="K16:L16"/>
    <mergeCell ref="M16:O16"/>
    <mergeCell ref="P16:Q16"/>
    <mergeCell ref="M17:Q17"/>
    <mergeCell ref="M20:Q20"/>
    <mergeCell ref="A21:F21"/>
    <mergeCell ref="A22:F22"/>
    <mergeCell ref="A23:F23"/>
    <mergeCell ref="H23:Q23"/>
    <mergeCell ref="A27:B27"/>
    <mergeCell ref="M27:P27"/>
    <mergeCell ref="M28:Q28"/>
    <mergeCell ref="M29:Q29"/>
    <mergeCell ref="M30:Q30"/>
    <mergeCell ref="M33:Q33"/>
    <mergeCell ref="A40:M40"/>
    <mergeCell ref="M31:Q31"/>
    <mergeCell ref="M32:Q32"/>
    <mergeCell ref="A34:F34"/>
    <mergeCell ref="A35:F35"/>
    <mergeCell ref="A36:F36"/>
    <mergeCell ref="H36:Q36"/>
    <mergeCell ref="A38:M38"/>
    <mergeCell ref="A39:M39"/>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Q38"/>
  <sheetViews>
    <sheetView showGridLines="0" zoomScalePageLayoutView="0" workbookViewId="0" topLeftCell="A1">
      <selection activeCell="A13" sqref="A13:F13"/>
    </sheetView>
  </sheetViews>
  <sheetFormatPr defaultColWidth="9.140625" defaultRowHeight="15"/>
  <cols>
    <col min="1" max="1" width="9.8515625" style="1" customWidth="1"/>
    <col min="2" max="2" width="43.7109375" style="1" customWidth="1"/>
    <col min="3" max="3" width="17.421875" style="1" customWidth="1"/>
    <col min="4" max="4" width="15.57421875" style="1" customWidth="1"/>
    <col min="5" max="5" width="6.7109375" style="1" customWidth="1"/>
    <col min="6" max="6" width="8.28125" style="1" customWidth="1"/>
    <col min="7" max="7" width="14.57421875" style="1" customWidth="1"/>
    <col min="8" max="8" width="18.57421875" style="1" customWidth="1"/>
    <col min="9" max="9" width="7.00390625" style="1" customWidth="1"/>
    <col min="10" max="10" width="10.7109375" style="1" customWidth="1"/>
    <col min="11" max="11" width="9.140625" style="1" customWidth="1"/>
    <col min="12" max="12" width="11.28125" style="1" customWidth="1"/>
    <col min="13" max="14" width="11.7109375" style="1" customWidth="1"/>
    <col min="15" max="15" width="9.140625" style="1" customWidth="1"/>
    <col min="16" max="16" width="11.8515625" style="1" customWidth="1"/>
    <col min="17" max="17" width="20.140625" style="1" customWidth="1"/>
    <col min="18" max="16384" width="9.140625" style="1" customWidth="1"/>
  </cols>
  <sheetData>
    <row r="1" spans="1:17" ht="116.25" customHeight="1">
      <c r="A1" s="192"/>
      <c r="B1" s="192"/>
      <c r="C1" s="192"/>
      <c r="D1" s="192"/>
      <c r="E1" s="192"/>
      <c r="F1" s="192"/>
      <c r="G1" s="192"/>
      <c r="H1" s="192"/>
      <c r="I1" s="192"/>
      <c r="J1" s="192"/>
      <c r="K1" s="192"/>
      <c r="L1" s="192"/>
      <c r="M1" s="192"/>
      <c r="N1" s="192"/>
      <c r="O1" s="192"/>
      <c r="P1" s="192"/>
      <c r="Q1" s="192"/>
    </row>
    <row r="2" spans="1:17" ht="18" customHeight="1">
      <c r="A2" s="193" t="s">
        <v>37</v>
      </c>
      <c r="B2" s="193"/>
      <c r="C2" s="193"/>
      <c r="D2" s="193"/>
      <c r="E2" s="193"/>
      <c r="F2" s="193"/>
      <c r="G2" s="193"/>
      <c r="H2" s="193"/>
      <c r="I2" s="193"/>
      <c r="J2" s="193"/>
      <c r="K2" s="193"/>
      <c r="L2" s="193"/>
      <c r="M2" s="192"/>
      <c r="N2" s="192"/>
      <c r="O2" s="192"/>
      <c r="P2" s="192"/>
      <c r="Q2" s="192"/>
    </row>
    <row r="3" spans="1:17" ht="12.75" customHeight="1">
      <c r="A3" s="194" t="s">
        <v>38</v>
      </c>
      <c r="B3" s="194"/>
      <c r="C3" s="194"/>
      <c r="D3" s="194"/>
      <c r="E3" s="194"/>
      <c r="F3" s="194"/>
      <c r="G3" s="194"/>
      <c r="H3" s="194"/>
      <c r="I3" s="194"/>
      <c r="J3" s="194"/>
      <c r="K3" s="194"/>
      <c r="L3" s="194"/>
      <c r="M3" s="192"/>
      <c r="N3" s="192"/>
      <c r="O3" s="192"/>
      <c r="P3" s="192"/>
      <c r="Q3" s="192"/>
    </row>
    <row r="4" spans="1:17" ht="60" customHeight="1">
      <c r="A4" s="195" t="s">
        <v>35</v>
      </c>
      <c r="B4" s="195"/>
      <c r="C4" s="195"/>
      <c r="D4" s="195"/>
      <c r="E4" s="195"/>
      <c r="F4" s="195"/>
      <c r="G4" s="195"/>
      <c r="H4" s="195"/>
      <c r="I4" s="195"/>
      <c r="J4" s="195"/>
      <c r="K4" s="195"/>
      <c r="L4" s="195"/>
      <c r="M4" s="192"/>
      <c r="N4" s="192"/>
      <c r="O4" s="192"/>
      <c r="P4" s="192"/>
      <c r="Q4" s="192"/>
    </row>
    <row r="5" spans="1:17" ht="14.25" customHeight="1">
      <c r="A5" s="196" t="s">
        <v>25</v>
      </c>
      <c r="B5" s="197"/>
      <c r="C5" s="197"/>
      <c r="D5" s="197"/>
      <c r="E5" s="198"/>
      <c r="F5" s="198"/>
      <c r="G5" s="198"/>
      <c r="H5" s="198"/>
      <c r="I5" s="198"/>
      <c r="J5" s="198"/>
      <c r="K5" s="198"/>
      <c r="L5" s="198"/>
      <c r="M5" s="198"/>
      <c r="N5" s="198"/>
      <c r="O5" s="198"/>
      <c r="P5" s="198"/>
      <c r="Q5" s="198"/>
    </row>
    <row r="6" spans="1:17" ht="14.25" customHeight="1">
      <c r="A6" s="3"/>
      <c r="B6" s="4"/>
      <c r="C6" s="4"/>
      <c r="D6" s="4"/>
      <c r="E6" s="63"/>
      <c r="F6" s="63"/>
      <c r="G6" s="63"/>
      <c r="H6" s="63"/>
      <c r="I6" s="63"/>
      <c r="J6" s="63"/>
      <c r="K6" s="63"/>
      <c r="L6" s="63"/>
      <c r="M6" s="199"/>
      <c r="N6" s="199"/>
      <c r="O6" s="199"/>
      <c r="P6" s="199"/>
      <c r="Q6" s="6"/>
    </row>
    <row r="7" spans="1:17" ht="15.75">
      <c r="A7" s="200" t="s">
        <v>22</v>
      </c>
      <c r="B7" s="200"/>
      <c r="C7" s="201"/>
      <c r="D7" s="7"/>
      <c r="E7" s="7"/>
      <c r="F7" s="7"/>
      <c r="G7" s="8"/>
      <c r="H7" s="202"/>
      <c r="I7" s="203"/>
      <c r="J7" s="203"/>
      <c r="K7" s="204"/>
      <c r="L7" s="205"/>
      <c r="M7" s="206" t="s">
        <v>0</v>
      </c>
      <c r="N7" s="206"/>
      <c r="O7" s="206"/>
      <c r="P7" s="207">
        <v>5385999.2</v>
      </c>
      <c r="Q7" s="208"/>
    </row>
    <row r="8" spans="1:17" ht="39" customHeight="1">
      <c r="A8" s="10" t="s">
        <v>39</v>
      </c>
      <c r="B8" s="10" t="s">
        <v>2</v>
      </c>
      <c r="C8" s="10" t="s">
        <v>3</v>
      </c>
      <c r="D8" s="10" t="s">
        <v>4</v>
      </c>
      <c r="E8" s="10" t="s">
        <v>5</v>
      </c>
      <c r="F8" s="10" t="s">
        <v>6</v>
      </c>
      <c r="G8" s="10" t="s">
        <v>7</v>
      </c>
      <c r="H8" s="10" t="s">
        <v>8</v>
      </c>
      <c r="I8" s="10" t="s">
        <v>9</v>
      </c>
      <c r="J8" s="10" t="s">
        <v>10</v>
      </c>
      <c r="K8" s="10" t="s">
        <v>11</v>
      </c>
      <c r="L8" s="10" t="s">
        <v>24</v>
      </c>
      <c r="M8" s="209" t="s">
        <v>12</v>
      </c>
      <c r="N8" s="210"/>
      <c r="O8" s="210"/>
      <c r="P8" s="210"/>
      <c r="Q8" s="211"/>
    </row>
    <row r="9" spans="1:17" ht="15">
      <c r="A9" s="11">
        <v>20501</v>
      </c>
      <c r="B9" s="11" t="s">
        <v>46</v>
      </c>
      <c r="C9" s="11" t="s">
        <v>48</v>
      </c>
      <c r="D9" s="11" t="s">
        <v>49</v>
      </c>
      <c r="E9" s="11">
        <v>11</v>
      </c>
      <c r="F9" s="11" t="s">
        <v>50</v>
      </c>
      <c r="G9" s="12">
        <v>2000000</v>
      </c>
      <c r="H9" s="11" t="s">
        <v>52</v>
      </c>
      <c r="I9" s="13">
        <v>40</v>
      </c>
      <c r="J9" s="65">
        <v>14</v>
      </c>
      <c r="K9" s="95" t="s">
        <v>53</v>
      </c>
      <c r="L9" s="16">
        <v>43921</v>
      </c>
      <c r="M9" s="218"/>
      <c r="N9" s="219"/>
      <c r="O9" s="219"/>
      <c r="P9" s="219"/>
      <c r="Q9" s="219"/>
    </row>
    <row r="10" spans="1:17" ht="15">
      <c r="A10" s="87">
        <v>20224</v>
      </c>
      <c r="B10" s="87" t="s">
        <v>54</v>
      </c>
      <c r="C10" s="87" t="s">
        <v>55</v>
      </c>
      <c r="D10" s="87" t="s">
        <v>56</v>
      </c>
      <c r="E10" s="87">
        <v>3</v>
      </c>
      <c r="F10" s="87" t="s">
        <v>43</v>
      </c>
      <c r="G10" s="12">
        <v>1954000</v>
      </c>
      <c r="H10" s="11" t="s">
        <v>52</v>
      </c>
      <c r="I10" s="13">
        <v>68</v>
      </c>
      <c r="J10" s="65">
        <v>13</v>
      </c>
      <c r="K10" s="96">
        <v>0.09</v>
      </c>
      <c r="L10" s="88">
        <v>43922</v>
      </c>
      <c r="M10" s="218"/>
      <c r="N10" s="219"/>
      <c r="O10" s="219"/>
      <c r="P10" s="219"/>
      <c r="Q10" s="219"/>
    </row>
    <row r="11" spans="1:17" ht="15">
      <c r="A11" s="87">
        <v>20002</v>
      </c>
      <c r="B11" s="87" t="s">
        <v>99</v>
      </c>
      <c r="C11" s="87" t="s">
        <v>60</v>
      </c>
      <c r="D11" s="87" t="s">
        <v>61</v>
      </c>
      <c r="E11" s="87">
        <v>7</v>
      </c>
      <c r="F11" s="87" t="s">
        <v>43</v>
      </c>
      <c r="G11" s="12">
        <v>2000000</v>
      </c>
      <c r="H11" s="11" t="s">
        <v>52</v>
      </c>
      <c r="I11" s="13">
        <v>110</v>
      </c>
      <c r="J11" s="65">
        <v>14</v>
      </c>
      <c r="K11" s="96">
        <v>0.09</v>
      </c>
      <c r="L11" s="88">
        <v>43922</v>
      </c>
      <c r="M11" s="212"/>
      <c r="N11" s="213"/>
      <c r="O11" s="213"/>
      <c r="P11" s="213"/>
      <c r="Q11" s="214"/>
    </row>
    <row r="12" spans="1:17" ht="15.75" thickBot="1">
      <c r="A12" s="85">
        <v>20040</v>
      </c>
      <c r="B12" s="85" t="s">
        <v>62</v>
      </c>
      <c r="C12" s="85" t="s">
        <v>60</v>
      </c>
      <c r="D12" s="85" t="s">
        <v>61</v>
      </c>
      <c r="E12" s="85">
        <v>7</v>
      </c>
      <c r="F12" s="85" t="s">
        <v>43</v>
      </c>
      <c r="G12" s="12">
        <v>2000000</v>
      </c>
      <c r="H12" s="85" t="s">
        <v>52</v>
      </c>
      <c r="I12" s="89">
        <v>135</v>
      </c>
      <c r="J12" s="90">
        <v>25</v>
      </c>
      <c r="K12" s="96">
        <v>0.09</v>
      </c>
      <c r="L12" s="86">
        <v>43922</v>
      </c>
      <c r="M12" s="250"/>
      <c r="N12" s="251"/>
      <c r="O12" s="251"/>
      <c r="P12" s="251"/>
      <c r="Q12" s="252"/>
    </row>
    <row r="13" spans="1:17" ht="15" customHeight="1" thickBot="1">
      <c r="A13" s="229" t="s">
        <v>30</v>
      </c>
      <c r="B13" s="223"/>
      <c r="C13" s="223"/>
      <c r="D13" s="223"/>
      <c r="E13" s="223"/>
      <c r="F13" s="223"/>
      <c r="G13" s="17">
        <f>SUM(G9:G12)</f>
        <v>7954000</v>
      </c>
      <c r="H13" s="18" t="s">
        <v>9</v>
      </c>
      <c r="I13" s="19">
        <f>SUM(I9:I12)</f>
        <v>353</v>
      </c>
      <c r="J13" s="19">
        <f>SUM(J9:J12)</f>
        <v>66</v>
      </c>
      <c r="K13" s="230"/>
      <c r="L13" s="227"/>
      <c r="M13" s="227"/>
      <c r="N13" s="227"/>
      <c r="O13" s="227"/>
      <c r="P13" s="227"/>
      <c r="Q13" s="228"/>
    </row>
    <row r="14" spans="1:17" ht="15" customHeight="1" thickBot="1">
      <c r="A14" s="229" t="s">
        <v>31</v>
      </c>
      <c r="B14" s="223"/>
      <c r="C14" s="223"/>
      <c r="D14" s="223"/>
      <c r="E14" s="223"/>
      <c r="F14" s="223"/>
      <c r="G14" s="17">
        <v>0</v>
      </c>
      <c r="H14" s="18" t="s">
        <v>9</v>
      </c>
      <c r="I14" s="20">
        <v>0</v>
      </c>
      <c r="J14" s="20">
        <v>0</v>
      </c>
      <c r="K14" s="230"/>
      <c r="L14" s="227"/>
      <c r="M14" s="227"/>
      <c r="N14" s="227"/>
      <c r="O14" s="227"/>
      <c r="P14" s="227"/>
      <c r="Q14" s="228"/>
    </row>
    <row r="15" spans="1:17" ht="15" customHeight="1" thickBot="1">
      <c r="A15" s="229" t="s">
        <v>32</v>
      </c>
      <c r="B15" s="223"/>
      <c r="C15" s="223"/>
      <c r="D15" s="223"/>
      <c r="E15" s="223"/>
      <c r="F15" s="223"/>
      <c r="G15" s="17">
        <v>5385999.2</v>
      </c>
      <c r="H15" s="71"/>
      <c r="I15" s="72"/>
      <c r="J15" s="72"/>
      <c r="K15" s="70"/>
      <c r="L15" s="67"/>
      <c r="M15" s="67"/>
      <c r="N15" s="67"/>
      <c r="O15" s="67"/>
      <c r="P15" s="67"/>
      <c r="Q15" s="68"/>
    </row>
    <row r="16" spans="1:17" ht="64.5" customHeight="1">
      <c r="A16" s="231" t="s">
        <v>14</v>
      </c>
      <c r="B16" s="231"/>
      <c r="C16" s="23"/>
      <c r="D16" s="23"/>
      <c r="E16" s="24"/>
      <c r="F16" s="23"/>
      <c r="G16" s="25"/>
      <c r="H16" s="202"/>
      <c r="I16" s="203"/>
      <c r="J16" s="203"/>
      <c r="K16" s="204"/>
      <c r="L16" s="205"/>
      <c r="M16" s="206" t="s">
        <v>0</v>
      </c>
      <c r="N16" s="206"/>
      <c r="O16" s="206"/>
      <c r="P16" s="207">
        <v>4733439</v>
      </c>
      <c r="Q16" s="208"/>
    </row>
    <row r="17" spans="1:17" ht="39">
      <c r="A17" s="10" t="s">
        <v>39</v>
      </c>
      <c r="B17" s="10" t="s">
        <v>2</v>
      </c>
      <c r="C17" s="10" t="s">
        <v>3</v>
      </c>
      <c r="D17" s="10" t="s">
        <v>4</v>
      </c>
      <c r="E17" s="10" t="s">
        <v>5</v>
      </c>
      <c r="F17" s="10" t="s">
        <v>6</v>
      </c>
      <c r="G17" s="10" t="s">
        <v>7</v>
      </c>
      <c r="H17" s="10" t="s">
        <v>8</v>
      </c>
      <c r="I17" s="10" t="s">
        <v>9</v>
      </c>
      <c r="J17" s="10" t="s">
        <v>10</v>
      </c>
      <c r="K17" s="10" t="s">
        <v>11</v>
      </c>
      <c r="L17" s="10" t="s">
        <v>24</v>
      </c>
      <c r="M17" s="209" t="s">
        <v>12</v>
      </c>
      <c r="N17" s="210"/>
      <c r="O17" s="210"/>
      <c r="P17" s="210"/>
      <c r="Q17" s="211"/>
    </row>
    <row r="18" spans="1:17" ht="15">
      <c r="A18" s="57">
        <v>20317</v>
      </c>
      <c r="B18" s="57" t="s">
        <v>66</v>
      </c>
      <c r="C18" s="57" t="s">
        <v>67</v>
      </c>
      <c r="D18" s="57" t="s">
        <v>67</v>
      </c>
      <c r="E18" s="57">
        <v>12</v>
      </c>
      <c r="F18" s="57" t="s">
        <v>43</v>
      </c>
      <c r="G18" s="12">
        <v>2000000</v>
      </c>
      <c r="H18" s="57" t="s">
        <v>44</v>
      </c>
      <c r="I18" s="57">
        <v>124</v>
      </c>
      <c r="J18" s="57">
        <v>20</v>
      </c>
      <c r="K18" s="96">
        <v>0.09</v>
      </c>
      <c r="L18" s="88">
        <v>43922</v>
      </c>
      <c r="M18" s="91"/>
      <c r="N18" s="92"/>
      <c r="O18" s="92"/>
      <c r="P18" s="92"/>
      <c r="Q18" s="93"/>
    </row>
    <row r="19" spans="1:17" ht="15">
      <c r="A19" s="57">
        <v>20344</v>
      </c>
      <c r="B19" s="57" t="s">
        <v>68</v>
      </c>
      <c r="C19" s="57" t="s">
        <v>67</v>
      </c>
      <c r="D19" s="57" t="s">
        <v>67</v>
      </c>
      <c r="E19" s="57">
        <v>12</v>
      </c>
      <c r="F19" s="57" t="s">
        <v>43</v>
      </c>
      <c r="G19" s="12">
        <v>2000000</v>
      </c>
      <c r="H19" s="57" t="s">
        <v>13</v>
      </c>
      <c r="I19" s="57">
        <v>149</v>
      </c>
      <c r="J19" s="57">
        <v>21</v>
      </c>
      <c r="K19" s="96">
        <v>0.09</v>
      </c>
      <c r="L19" s="88">
        <v>43922</v>
      </c>
      <c r="M19" s="91"/>
      <c r="N19" s="92"/>
      <c r="O19" s="92"/>
      <c r="P19" s="92"/>
      <c r="Q19" s="93"/>
    </row>
    <row r="20" spans="1:17" s="2" customFormat="1" ht="15.75" thickBot="1">
      <c r="A20" s="94">
        <v>20012</v>
      </c>
      <c r="B20" s="26" t="s">
        <v>69</v>
      </c>
      <c r="C20" s="26" t="s">
        <v>67</v>
      </c>
      <c r="D20" s="26" t="s">
        <v>67</v>
      </c>
      <c r="E20" s="94">
        <v>12</v>
      </c>
      <c r="F20" s="26" t="s">
        <v>43</v>
      </c>
      <c r="G20" s="12">
        <v>2000000</v>
      </c>
      <c r="H20" s="26" t="s">
        <v>44</v>
      </c>
      <c r="I20" s="94">
        <v>120</v>
      </c>
      <c r="J20" s="94">
        <v>20</v>
      </c>
      <c r="K20" s="96">
        <v>0.09</v>
      </c>
      <c r="L20" s="88">
        <v>43922</v>
      </c>
      <c r="M20" s="232"/>
      <c r="N20" s="242"/>
      <c r="O20" s="242"/>
      <c r="P20" s="242"/>
      <c r="Q20" s="243"/>
    </row>
    <row r="21" spans="1:17" ht="15.75" thickBot="1">
      <c r="A21" s="235" t="s">
        <v>16</v>
      </c>
      <c r="B21" s="236"/>
      <c r="C21" s="236"/>
      <c r="D21" s="236"/>
      <c r="E21" s="236"/>
      <c r="F21" s="236"/>
      <c r="G21" s="56">
        <f>SUM(G18:G20)</f>
        <v>6000000</v>
      </c>
      <c r="H21" s="31" t="s">
        <v>9</v>
      </c>
      <c r="I21" s="32">
        <f>SUM(I18:I20)</f>
        <v>393</v>
      </c>
      <c r="J21" s="32">
        <f>SUM(J18:J20)</f>
        <v>61</v>
      </c>
      <c r="K21" s="33"/>
      <c r="L21" s="34"/>
      <c r="M21" s="67"/>
      <c r="N21" s="67"/>
      <c r="O21" s="67"/>
      <c r="P21" s="67"/>
      <c r="Q21" s="68"/>
    </row>
    <row r="22" spans="1:17" ht="15.75" thickBot="1">
      <c r="A22" s="229" t="s">
        <v>17</v>
      </c>
      <c r="B22" s="223"/>
      <c r="C22" s="223"/>
      <c r="D22" s="223"/>
      <c r="E22" s="223"/>
      <c r="F22" s="223"/>
      <c r="G22" s="17">
        <v>0</v>
      </c>
      <c r="H22" s="18" t="s">
        <v>9</v>
      </c>
      <c r="I22" s="20">
        <v>0</v>
      </c>
      <c r="J22" s="20">
        <v>0</v>
      </c>
      <c r="K22" s="66"/>
      <c r="L22" s="67"/>
      <c r="M22" s="61"/>
      <c r="N22" s="61"/>
      <c r="O22" s="61"/>
      <c r="P22" s="61"/>
      <c r="Q22" s="62"/>
    </row>
    <row r="23" spans="1:17" ht="15" customHeight="1">
      <c r="A23" s="237" t="s">
        <v>18</v>
      </c>
      <c r="B23" s="238"/>
      <c r="C23" s="238"/>
      <c r="D23" s="238"/>
      <c r="E23" s="238"/>
      <c r="F23" s="238"/>
      <c r="G23" s="22">
        <f>SUM(P16-G22)</f>
        <v>4733439</v>
      </c>
      <c r="H23" s="239"/>
      <c r="I23" s="240"/>
      <c r="J23" s="240"/>
      <c r="K23" s="240"/>
      <c r="L23" s="240"/>
      <c r="M23" s="240"/>
      <c r="N23" s="240"/>
      <c r="O23" s="240"/>
      <c r="P23" s="240"/>
      <c r="Q23" s="241"/>
    </row>
    <row r="24" spans="1:17" ht="15" customHeight="1">
      <c r="A24" s="40"/>
      <c r="B24" s="24"/>
      <c r="C24" s="24"/>
      <c r="D24" s="24"/>
      <c r="E24" s="24"/>
      <c r="F24" s="24"/>
      <c r="G24" s="41"/>
      <c r="H24" s="42"/>
      <c r="I24" s="43"/>
      <c r="J24" s="43"/>
      <c r="K24" s="43"/>
      <c r="L24" s="43"/>
      <c r="M24" s="43"/>
      <c r="N24" s="43"/>
      <c r="O24" s="43"/>
      <c r="P24" s="43"/>
      <c r="Q24" s="43"/>
    </row>
    <row r="25" spans="1:17" ht="15" customHeight="1">
      <c r="A25" s="40"/>
      <c r="B25" s="24"/>
      <c r="C25" s="24"/>
      <c r="D25" s="24"/>
      <c r="E25" s="24"/>
      <c r="F25" s="24"/>
      <c r="G25" s="41"/>
      <c r="H25" s="42"/>
      <c r="I25" s="43"/>
      <c r="J25" s="43"/>
      <c r="K25" s="43"/>
      <c r="L25" s="43"/>
      <c r="M25" s="43"/>
      <c r="N25" s="43"/>
      <c r="O25" s="43"/>
      <c r="P25" s="43"/>
      <c r="Q25" s="43"/>
    </row>
    <row r="26" spans="1:17" ht="15" customHeight="1">
      <c r="A26" s="40"/>
      <c r="B26" s="24"/>
      <c r="C26" s="24"/>
      <c r="D26" s="24"/>
      <c r="E26" s="24"/>
      <c r="F26" s="24"/>
      <c r="G26" s="41"/>
      <c r="H26" s="42"/>
      <c r="I26" s="43"/>
      <c r="J26" s="43"/>
      <c r="K26" s="43"/>
      <c r="L26" s="43"/>
      <c r="M26" s="64"/>
      <c r="N26" s="64"/>
      <c r="O26" s="64"/>
      <c r="P26" s="64"/>
      <c r="Q26" s="45"/>
    </row>
    <row r="27" spans="1:17" ht="20.25" customHeight="1">
      <c r="A27" s="244" t="s">
        <v>40</v>
      </c>
      <c r="B27" s="245"/>
      <c r="C27" s="46"/>
      <c r="D27" s="46"/>
      <c r="E27" s="46"/>
      <c r="F27" s="46"/>
      <c r="G27" s="47"/>
      <c r="H27" s="48"/>
      <c r="I27" s="48"/>
      <c r="J27" s="48"/>
      <c r="K27" s="49"/>
      <c r="L27" s="50"/>
      <c r="M27" s="203" t="s">
        <v>19</v>
      </c>
      <c r="N27" s="203"/>
      <c r="O27" s="203"/>
      <c r="P27" s="203"/>
      <c r="Q27" s="52">
        <v>9112729</v>
      </c>
    </row>
    <row r="28" spans="1:17" ht="39">
      <c r="A28" s="10" t="s">
        <v>39</v>
      </c>
      <c r="B28" s="10" t="s">
        <v>2</v>
      </c>
      <c r="C28" s="10" t="s">
        <v>3</v>
      </c>
      <c r="D28" s="10" t="s">
        <v>4</v>
      </c>
      <c r="E28" s="10" t="s">
        <v>5</v>
      </c>
      <c r="F28" s="10" t="s">
        <v>6</v>
      </c>
      <c r="G28" s="10" t="s">
        <v>7</v>
      </c>
      <c r="H28" s="10" t="s">
        <v>8</v>
      </c>
      <c r="I28" s="10" t="s">
        <v>9</v>
      </c>
      <c r="J28" s="10" t="s">
        <v>10</v>
      </c>
      <c r="K28" s="10" t="s">
        <v>11</v>
      </c>
      <c r="L28" s="10" t="s">
        <v>24</v>
      </c>
      <c r="M28" s="209" t="s">
        <v>12</v>
      </c>
      <c r="N28" s="210"/>
      <c r="O28" s="210"/>
      <c r="P28" s="210"/>
      <c r="Q28" s="211"/>
    </row>
    <row r="29" spans="1:17" ht="15">
      <c r="A29" s="57">
        <v>20502</v>
      </c>
      <c r="B29" s="57" t="s">
        <v>41</v>
      </c>
      <c r="C29" s="57" t="s">
        <v>42</v>
      </c>
      <c r="D29" s="57" t="s">
        <v>45</v>
      </c>
      <c r="E29" s="57">
        <v>12</v>
      </c>
      <c r="F29" s="57" t="s">
        <v>43</v>
      </c>
      <c r="G29" s="58">
        <v>255000</v>
      </c>
      <c r="H29" s="57" t="s">
        <v>44</v>
      </c>
      <c r="I29" s="57">
        <v>66</v>
      </c>
      <c r="J29" s="57">
        <v>2</v>
      </c>
      <c r="K29" s="59" t="s">
        <v>53</v>
      </c>
      <c r="L29" s="60">
        <v>43921</v>
      </c>
      <c r="M29" s="232" t="s">
        <v>47</v>
      </c>
      <c r="N29" s="210"/>
      <c r="O29" s="210"/>
      <c r="P29" s="210"/>
      <c r="Q29" s="211"/>
    </row>
    <row r="30" spans="1:17" ht="15">
      <c r="A30" s="57">
        <v>20329</v>
      </c>
      <c r="B30" s="57" t="s">
        <v>57</v>
      </c>
      <c r="C30" s="57" t="s">
        <v>58</v>
      </c>
      <c r="D30" s="57" t="s">
        <v>59</v>
      </c>
      <c r="E30" s="57">
        <v>6</v>
      </c>
      <c r="F30" s="57" t="s">
        <v>43</v>
      </c>
      <c r="G30" s="58">
        <v>2650000</v>
      </c>
      <c r="H30" s="57" t="s">
        <v>44</v>
      </c>
      <c r="I30" s="57">
        <v>48</v>
      </c>
      <c r="J30" s="57">
        <v>27</v>
      </c>
      <c r="K30" s="59">
        <v>0.09</v>
      </c>
      <c r="L30" s="60">
        <v>43922</v>
      </c>
      <c r="M30" s="232"/>
      <c r="N30" s="233"/>
      <c r="O30" s="233"/>
      <c r="P30" s="233"/>
      <c r="Q30" s="234"/>
    </row>
    <row r="31" spans="1:17" ht="15.75" thickBot="1">
      <c r="A31" s="57">
        <v>20200</v>
      </c>
      <c r="B31" s="57" t="s">
        <v>63</v>
      </c>
      <c r="C31" s="57" t="s">
        <v>64</v>
      </c>
      <c r="D31" s="57" t="s">
        <v>65</v>
      </c>
      <c r="E31" s="57">
        <v>8</v>
      </c>
      <c r="F31" s="57" t="s">
        <v>43</v>
      </c>
      <c r="G31" s="58">
        <v>3000000</v>
      </c>
      <c r="H31" s="57" t="s">
        <v>44</v>
      </c>
      <c r="I31" s="57">
        <v>120</v>
      </c>
      <c r="J31" s="57">
        <v>25</v>
      </c>
      <c r="K31" s="59">
        <v>0.09</v>
      </c>
      <c r="L31" s="60">
        <v>43922</v>
      </c>
      <c r="M31" s="232"/>
      <c r="N31" s="233"/>
      <c r="O31" s="233"/>
      <c r="P31" s="233"/>
      <c r="Q31" s="234"/>
    </row>
    <row r="32" spans="1:17" ht="15" customHeight="1" thickBot="1">
      <c r="A32" s="235" t="s">
        <v>33</v>
      </c>
      <c r="B32" s="236"/>
      <c r="C32" s="236"/>
      <c r="D32" s="236"/>
      <c r="E32" s="236"/>
      <c r="F32" s="236"/>
      <c r="G32" s="56">
        <f>SUM(G29:G31)</f>
        <v>5905000</v>
      </c>
      <c r="H32" s="31" t="s">
        <v>9</v>
      </c>
      <c r="I32" s="32">
        <f>SUM(I29:I31)</f>
        <v>234</v>
      </c>
      <c r="J32" s="32">
        <f>SUM(J29:J31)</f>
        <v>54</v>
      </c>
      <c r="K32" s="33"/>
      <c r="L32" s="34"/>
      <c r="M32" s="67"/>
      <c r="N32" s="67"/>
      <c r="O32" s="67"/>
      <c r="P32" s="67"/>
      <c r="Q32" s="68"/>
    </row>
    <row r="33" spans="1:17" ht="15.75" customHeight="1" thickBot="1">
      <c r="A33" s="229" t="s">
        <v>34</v>
      </c>
      <c r="B33" s="223"/>
      <c r="C33" s="223"/>
      <c r="D33" s="223"/>
      <c r="E33" s="223"/>
      <c r="F33" s="223"/>
      <c r="G33" s="17">
        <v>0</v>
      </c>
      <c r="H33" s="18" t="s">
        <v>9</v>
      </c>
      <c r="I33" s="20">
        <v>0</v>
      </c>
      <c r="J33" s="20">
        <v>0</v>
      </c>
      <c r="K33" s="66"/>
      <c r="L33" s="67"/>
      <c r="M33" s="61"/>
      <c r="N33" s="61"/>
      <c r="O33" s="61"/>
      <c r="P33" s="61"/>
      <c r="Q33" s="62"/>
    </row>
    <row r="34" spans="1:17" ht="15" customHeight="1">
      <c r="A34" s="237" t="s">
        <v>27</v>
      </c>
      <c r="B34" s="238"/>
      <c r="C34" s="238"/>
      <c r="D34" s="238"/>
      <c r="E34" s="238"/>
      <c r="F34" s="238"/>
      <c r="G34" s="22">
        <v>9112729</v>
      </c>
      <c r="H34" s="239"/>
      <c r="I34" s="240"/>
      <c r="J34" s="240"/>
      <c r="K34" s="240"/>
      <c r="L34" s="240"/>
      <c r="M34" s="240"/>
      <c r="N34" s="240"/>
      <c r="O34" s="240"/>
      <c r="P34" s="240"/>
      <c r="Q34" s="241"/>
    </row>
    <row r="35" spans="1:17" ht="15" customHeight="1">
      <c r="A35" s="53"/>
      <c r="B35" s="53"/>
      <c r="C35" s="53"/>
      <c r="D35" s="53"/>
      <c r="E35" s="53"/>
      <c r="F35" s="64"/>
      <c r="G35" s="54"/>
      <c r="H35" s="53"/>
      <c r="I35" s="53"/>
      <c r="J35" s="53"/>
      <c r="K35" s="53"/>
      <c r="L35" s="53"/>
      <c r="M35" s="69"/>
      <c r="N35" s="53"/>
      <c r="O35" s="53"/>
      <c r="P35" s="53"/>
      <c r="Q35" s="53"/>
    </row>
    <row r="36" spans="1:17" ht="15">
      <c r="A36" s="246"/>
      <c r="B36" s="246"/>
      <c r="C36" s="246"/>
      <c r="D36" s="246"/>
      <c r="E36" s="246"/>
      <c r="F36" s="246"/>
      <c r="G36" s="246"/>
      <c r="H36" s="246"/>
      <c r="I36" s="246"/>
      <c r="J36" s="246"/>
      <c r="K36" s="246"/>
      <c r="L36" s="246"/>
      <c r="M36" s="246"/>
      <c r="N36" s="53"/>
      <c r="O36" s="53"/>
      <c r="P36" s="53"/>
      <c r="Q36" s="53"/>
    </row>
    <row r="37" spans="1:17" ht="15" customHeight="1">
      <c r="A37" s="246" t="s">
        <v>51</v>
      </c>
      <c r="B37" s="246"/>
      <c r="C37" s="246"/>
      <c r="D37" s="246"/>
      <c r="E37" s="246"/>
      <c r="F37" s="246"/>
      <c r="G37" s="246"/>
      <c r="H37" s="246"/>
      <c r="I37" s="246"/>
      <c r="J37" s="246"/>
      <c r="K37" s="246"/>
      <c r="L37" s="246"/>
      <c r="M37" s="246"/>
      <c r="N37" s="53"/>
      <c r="O37" s="53"/>
      <c r="P37" s="53"/>
      <c r="Q37" s="53"/>
    </row>
    <row r="38" spans="1:17" ht="15" customHeight="1">
      <c r="A38" s="246" t="s">
        <v>29</v>
      </c>
      <c r="B38" s="246"/>
      <c r="C38" s="246"/>
      <c r="D38" s="246"/>
      <c r="E38" s="246"/>
      <c r="F38" s="246"/>
      <c r="G38" s="246"/>
      <c r="H38" s="246"/>
      <c r="I38" s="246"/>
      <c r="J38" s="246"/>
      <c r="K38" s="246"/>
      <c r="L38" s="246"/>
      <c r="M38" s="246"/>
      <c r="N38" s="53"/>
      <c r="O38" s="53"/>
      <c r="P38" s="53"/>
      <c r="Q38" s="53"/>
    </row>
  </sheetData>
  <sheetProtection/>
  <mergeCells count="45">
    <mergeCell ref="A36:M36"/>
    <mergeCell ref="A37:M37"/>
    <mergeCell ref="A38:M38"/>
    <mergeCell ref="M29:Q29"/>
    <mergeCell ref="A27:B27"/>
    <mergeCell ref="M11:Q11"/>
    <mergeCell ref="M12:Q12"/>
    <mergeCell ref="M31:Q31"/>
    <mergeCell ref="M30:Q30"/>
    <mergeCell ref="M28:Q28"/>
    <mergeCell ref="A32:F32"/>
    <mergeCell ref="A33:F33"/>
    <mergeCell ref="A34:F34"/>
    <mergeCell ref="H34:Q34"/>
    <mergeCell ref="M20:Q20"/>
    <mergeCell ref="A21:F21"/>
    <mergeCell ref="A22:F22"/>
    <mergeCell ref="A23:F23"/>
    <mergeCell ref="H23:Q23"/>
    <mergeCell ref="M27:P27"/>
    <mergeCell ref="A16:B16"/>
    <mergeCell ref="H16:J16"/>
    <mergeCell ref="K16:L16"/>
    <mergeCell ref="M16:O16"/>
    <mergeCell ref="P16:Q16"/>
    <mergeCell ref="M17:Q17"/>
    <mergeCell ref="M9:Q9"/>
    <mergeCell ref="A13:F13"/>
    <mergeCell ref="K13:Q13"/>
    <mergeCell ref="A14:F14"/>
    <mergeCell ref="K14:Q14"/>
    <mergeCell ref="A15:F15"/>
    <mergeCell ref="M10:Q10"/>
    <mergeCell ref="A7:C7"/>
    <mergeCell ref="H7:J7"/>
    <mergeCell ref="K7:L7"/>
    <mergeCell ref="M7:O7"/>
    <mergeCell ref="P7:Q7"/>
    <mergeCell ref="M8:Q8"/>
    <mergeCell ref="A1:Q1"/>
    <mergeCell ref="A2:Q2"/>
    <mergeCell ref="A3:Q3"/>
    <mergeCell ref="A4:Q4"/>
    <mergeCell ref="A5:Q5"/>
    <mergeCell ref="M6:P6"/>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TDHCA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asinnott</dc:creator>
  <cp:keywords/>
  <dc:description/>
  <cp:lastModifiedBy>Marni Holloway</cp:lastModifiedBy>
  <cp:lastPrinted>2020-10-01T21:10:02Z</cp:lastPrinted>
  <dcterms:created xsi:type="dcterms:W3CDTF">2018-01-22T15:10:48Z</dcterms:created>
  <dcterms:modified xsi:type="dcterms:W3CDTF">2020-12-07T14:45:57Z</dcterms:modified>
  <cp:category/>
  <cp:version/>
  <cp:contentType/>
  <cp:contentStatus/>
</cp:coreProperties>
</file>