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120" windowHeight="6390" tabRatio="564" activeTab="0"/>
  </bookViews>
  <sheets>
    <sheet name="awards" sheetId="1" r:id="rId1"/>
  </sheets>
  <definedNames>
    <definedName name="TitleRegion1.a6.ah127.1">'awards'!$A$6</definedName>
  </definedNames>
  <calcPr fullCalcOnLoad="1" iterate="1" iterateCount="100" iterateDelta="0.001"/>
</workbook>
</file>

<file path=xl/sharedStrings.xml><?xml version="1.0" encoding="utf-8"?>
<sst xmlns="http://schemas.openxmlformats.org/spreadsheetml/2006/main" count="1031" uniqueCount="378">
  <si>
    <t>Trinity Oaks Apartments</t>
  </si>
  <si>
    <t>Daniel Allgeier</t>
  </si>
  <si>
    <t>Dallas</t>
  </si>
  <si>
    <t>Therese Allgeier</t>
  </si>
  <si>
    <t>Elderly</t>
  </si>
  <si>
    <t>600 Woodlawn</t>
  </si>
  <si>
    <t>Sulphur Springs</t>
  </si>
  <si>
    <t>Hopkins</t>
  </si>
  <si>
    <t>Rural</t>
  </si>
  <si>
    <t>4th</t>
  </si>
  <si>
    <t>Pine Terrace Apartments</t>
  </si>
  <si>
    <t>1612 Amy Drive</t>
  </si>
  <si>
    <t>Mt. Pleasant</t>
  </si>
  <si>
    <t>Titus</t>
  </si>
  <si>
    <t>Dennis Hoover</t>
  </si>
  <si>
    <t>Kim Youngquist</t>
  </si>
  <si>
    <t>General</t>
  </si>
  <si>
    <t>X</t>
  </si>
  <si>
    <t>Williamson</t>
  </si>
  <si>
    <t>Urban</t>
  </si>
  <si>
    <t>1st</t>
  </si>
  <si>
    <t>3rd</t>
  </si>
  <si>
    <t>Timbercreek Village Apartments</t>
  </si>
  <si>
    <t>1465 West 6th</t>
  </si>
  <si>
    <t>Rusk</t>
  </si>
  <si>
    <t>Cherokee</t>
  </si>
  <si>
    <t xml:space="preserve">Liberty Manor </t>
  </si>
  <si>
    <t>Kenneth G. Blankenship</t>
  </si>
  <si>
    <t>Breck Kean</t>
  </si>
  <si>
    <t>Austin</t>
  </si>
  <si>
    <t>Bailey Lane, approx. 500' north of Hwy 29 W</t>
  </si>
  <si>
    <t>Liberty Hill</t>
  </si>
  <si>
    <t>San Antonio</t>
  </si>
  <si>
    <t>Bexar</t>
  </si>
  <si>
    <t>Tamea Dula</t>
  </si>
  <si>
    <t>Mark Musemeche</t>
  </si>
  <si>
    <t>Houston</t>
  </si>
  <si>
    <t>Ofelia Elizondo</t>
  </si>
  <si>
    <t>Harris</t>
  </si>
  <si>
    <t>Catalon</t>
  </si>
  <si>
    <t>Queenston Blvd &amp; Coventry Park Dr</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</si>
  <si>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</si>
  <si>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</si>
  <si>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</si>
  <si>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</si>
  <si>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</si>
  <si>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</si>
  <si>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</si>
  <si>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</si>
  <si>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</si>
  <si>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</si>
  <si>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</si>
  <si>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Jefferson</t>
  </si>
  <si>
    <t>Sara Reidy</t>
  </si>
  <si>
    <t>Brownsville</t>
  </si>
  <si>
    <t>Cameron</t>
  </si>
  <si>
    <t>Linda S. Brown</t>
  </si>
  <si>
    <t>La Esperanza De Alton</t>
  </si>
  <si>
    <t>East of Stewart Road and South of Main Street</t>
  </si>
  <si>
    <t>Alton</t>
  </si>
  <si>
    <t>Hidalgo</t>
  </si>
  <si>
    <t>Artspace El Paso Lofts</t>
  </si>
  <si>
    <t>Sarah White</t>
  </si>
  <si>
    <t>Greg Handberg</t>
  </si>
  <si>
    <t>601 N. Oregon Street</t>
  </si>
  <si>
    <t>El Paso</t>
  </si>
  <si>
    <t>Odessa</t>
  </si>
  <si>
    <t>Ector</t>
  </si>
  <si>
    <t>Churchill at Champions Circle Community</t>
  </si>
  <si>
    <t>Brad Forslund</t>
  </si>
  <si>
    <t>Becky Villanueva</t>
  </si>
  <si>
    <t>SWQ Hwy 114 &amp; I35W (south of 114 and west of I35W)</t>
  </si>
  <si>
    <t>Fort Worth</t>
  </si>
  <si>
    <t>Denton</t>
  </si>
  <si>
    <t>Miranda Ashline</t>
  </si>
  <si>
    <t>Whispering Oaks</t>
  </si>
  <si>
    <t>816 Memphis Street</t>
  </si>
  <si>
    <t>Orange</t>
  </si>
  <si>
    <t>West Orange</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</si>
  <si>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</si>
  <si>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</si>
  <si>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</si>
  <si>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</si>
  <si>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</si>
  <si>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</si>
  <si>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</si>
  <si>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</si>
  <si>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</si>
  <si>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</si>
  <si>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</si>
  <si>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</si>
  <si>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</si>
  <si>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</si>
  <si>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</si>
  <si>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Homestead Palms</t>
  </si>
  <si>
    <t>R.L. "Bobby" Bowling, IV</t>
  </si>
  <si>
    <t>Demetrio Jimenez</t>
  </si>
  <si>
    <t>14597 Santiesteban</t>
  </si>
  <si>
    <t>Homestead Palms South</t>
  </si>
  <si>
    <t>Justin Hartz</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</si>
  <si>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</si>
  <si>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</si>
  <si>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</si>
  <si>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</si>
  <si>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</si>
  <si>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</si>
  <si>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</si>
  <si>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</si>
  <si>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</si>
  <si>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</si>
  <si>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Leslie Holleman</t>
  </si>
  <si>
    <t>Madison Oaks Apartments</t>
  </si>
  <si>
    <t>Jeremy Mears</t>
  </si>
  <si>
    <t>1009 Gilmer</t>
  </si>
  <si>
    <t>Winnsboro</t>
  </si>
  <si>
    <t>Wood</t>
  </si>
  <si>
    <t>Donna Rickenbacker</t>
  </si>
  <si>
    <t>Will Henderson</t>
  </si>
  <si>
    <t>SavannahPark of ALK</t>
  </si>
  <si>
    <t>Shawn Smith</t>
  </si>
  <si>
    <t>Kecia Boulware</t>
  </si>
  <si>
    <t>Hidden Glen</t>
  </si>
  <si>
    <t>Will Markel</t>
  </si>
  <si>
    <t>Jim Markel</t>
  </si>
  <si>
    <t>Northeast of the intersection of Mary Ln &amp; Vanessa St.</t>
  </si>
  <si>
    <t>Salado</t>
  </si>
  <si>
    <t>Bell</t>
  </si>
  <si>
    <t>Avenue Terraces</t>
  </si>
  <si>
    <t>Mary Lawler</t>
  </si>
  <si>
    <t>Jason Holoubek</t>
  </si>
  <si>
    <t>4300 Irvington Boulevard</t>
  </si>
  <si>
    <t>Comal</t>
  </si>
  <si>
    <t>Meghan Garza-Oswald</t>
  </si>
  <si>
    <t>Riverside Park Apartments</t>
  </si>
  <si>
    <t>Vaughn C. Zimmerman</t>
  </si>
  <si>
    <t>Ben Mitchell</t>
  </si>
  <si>
    <t>Sudderth Drive, 1-block south of Early Drive</t>
  </si>
  <si>
    <t>Early</t>
  </si>
  <si>
    <t>Brown</t>
  </si>
  <si>
    <t>Haymon Krupp</t>
  </si>
  <si>
    <t>Juan A. Olvera</t>
  </si>
  <si>
    <t>Alyssa Carpenter</t>
  </si>
  <si>
    <t>10200 Hedgerow Ct.</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</si>
  <si>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</si>
  <si>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</si>
  <si>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</si>
  <si>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</si>
  <si>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</si>
  <si>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</si>
  <si>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</si>
  <si>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</si>
  <si>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</si>
  <si>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</si>
  <si>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</si>
  <si>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Maryann VanSchoor</t>
  </si>
  <si>
    <t>Les Kilday</t>
  </si>
  <si>
    <t>Phyllis Sefeldt</t>
  </si>
  <si>
    <t>Greens at Brentford</t>
  </si>
  <si>
    <t>SWC of Beechnut and Brentford Dr.</t>
  </si>
  <si>
    <t>8401 N. FM 1560 and a portion of 8445 N. FM 1560</t>
  </si>
  <si>
    <t>San Antonio (ETJ)</t>
  </si>
  <si>
    <t>The Grove</t>
  </si>
  <si>
    <t xml:space="preserve">Stacy Kaplowitz               </t>
  </si>
  <si>
    <t xml:space="preserve">NEC W 4th St and N Elliot Ave                    </t>
  </si>
  <si>
    <t>Cypress Place</t>
  </si>
  <si>
    <t xml:space="preserve">W Side of Old Dowlen Rd, N of Dowlen Rd                    </t>
  </si>
  <si>
    <t>Beaumont</t>
  </si>
  <si>
    <t>Bishop Gardens</t>
  </si>
  <si>
    <t>SWQ Hardeman Blvd and FM 156</t>
  </si>
  <si>
    <t>Justin</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</si>
  <si>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</si>
  <si>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</si>
  <si>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</si>
  <si>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</si>
  <si>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</si>
  <si>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</si>
  <si>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</si>
  <si>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</si>
  <si>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</si>
  <si>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Lubbock</t>
  </si>
  <si>
    <t>Orchard Estates Apartments</t>
  </si>
  <si>
    <t>Steve Lollis</t>
  </si>
  <si>
    <t>10+/- acres East Side of Stewart Rd. N of 4 Mile Line</t>
  </si>
  <si>
    <t>Alton (ETJ)</t>
  </si>
  <si>
    <t>Serenity Place Apartments</t>
  </si>
  <si>
    <t>Sherman Roberts</t>
  </si>
  <si>
    <t>3124 Denley</t>
  </si>
  <si>
    <t>Gene Reed</t>
  </si>
  <si>
    <t>Abilene</t>
  </si>
  <si>
    <t>Taylor</t>
  </si>
  <si>
    <t>Prairie Gardens</t>
  </si>
  <si>
    <t>Janine Sisak</t>
  </si>
  <si>
    <t>2121 N. 6th Street</t>
  </si>
  <si>
    <t>Bowie</t>
  </si>
  <si>
    <t>Citrus Cove</t>
  </si>
  <si>
    <t>Jim Bergman</t>
  </si>
  <si>
    <t>Tami Stombaugh</t>
  </si>
  <si>
    <t>Approximately 1200 Texas Avenue</t>
  </si>
  <si>
    <t>Bridge City</t>
  </si>
  <si>
    <t>Wheatley Courts</t>
  </si>
  <si>
    <t>Louis Bernardy</t>
  </si>
  <si>
    <t>Michael C. Duffy</t>
  </si>
  <si>
    <t>906 North Mittman Street</t>
  </si>
  <si>
    <t>Avondale Apartments</t>
  </si>
  <si>
    <t>14 +/- acres in SEC of US 287 &amp; Avondale Haslet Road</t>
  </si>
  <si>
    <t>Palladium Lake Jackson</t>
  </si>
  <si>
    <t>Thomas Huth</t>
  </si>
  <si>
    <t>Mary Henderson/Dru Childre</t>
  </si>
  <si>
    <t>South side of FM 2004 &amp; west of Old Angleton Rd.</t>
  </si>
  <si>
    <t>Lake Jackson</t>
  </si>
  <si>
    <t>Brazoria</t>
  </si>
  <si>
    <t>Grayson</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</si>
  <si>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</si>
  <si>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</si>
  <si>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</si>
  <si>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</si>
  <si>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</si>
  <si>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</si>
  <si>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</si>
  <si>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</si>
  <si>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Barron's Branch II</t>
  </si>
  <si>
    <t xml:space="preserve">David O. Deutch                </t>
  </si>
  <si>
    <t xml:space="preserve">N 9th St and Indiana Ave as well as N 9th St and West Ave                    </t>
  </si>
  <si>
    <t>Waco</t>
  </si>
  <si>
    <t xml:space="preserve">McLennan          </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</si>
  <si>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</si>
  <si>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</si>
  <si>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</si>
  <si>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</si>
  <si>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</si>
  <si>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</si>
  <si>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</si>
  <si>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</si>
  <si>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</si>
  <si>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</si>
  <si>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</si>
  <si>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</si>
  <si>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</si>
  <si>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</si>
  <si>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</si>
  <si>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</si>
  <si>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</si>
  <si>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</si>
  <si>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</si>
  <si>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</si>
  <si>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</si>
  <si>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</si>
  <si>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</si>
  <si>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</si>
  <si>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</si>
  <si>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</si>
  <si>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</si>
  <si>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</si>
  <si>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</si>
  <si>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</si>
  <si>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</si>
  <si>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</si>
  <si>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</si>
  <si>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</si>
  <si>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</si>
  <si>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</si>
  <si>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</si>
  <si>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</si>
  <si>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</si>
  <si>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</si>
  <si>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</si>
  <si>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</si>
  <si>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</si>
  <si>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</si>
  <si>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</si>
  <si>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</si>
  <si>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</si>
  <si>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</si>
  <si>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</si>
  <si>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</si>
  <si>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</si>
  <si>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</si>
  <si>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</si>
  <si>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</si>
  <si>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</si>
  <si>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</si>
  <si>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</si>
  <si>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</si>
  <si>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</si>
  <si>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</si>
  <si>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</si>
  <si>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</si>
  <si>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</si>
  <si>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</si>
  <si>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</si>
  <si>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</si>
  <si>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</si>
  <si>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</si>
  <si>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</si>
  <si>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</si>
  <si>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</si>
  <si>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Socorro Palms</t>
  </si>
  <si>
    <t>Located in Northwest quadrant of Passmore and Socorro Rd. Intersection</t>
  </si>
  <si>
    <t>Socorro</t>
  </si>
  <si>
    <t>Live Oak Villas</t>
  </si>
  <si>
    <t>Kyndel Bennett</t>
  </si>
  <si>
    <t>Lora Myrick</t>
  </si>
  <si>
    <t>George West</t>
  </si>
  <si>
    <t xml:space="preserve">Live Oak </t>
  </si>
  <si>
    <t>Total Units</t>
  </si>
  <si>
    <t>HTC request</t>
  </si>
  <si>
    <t>Total HTCs Requested</t>
  </si>
  <si>
    <t>Texas Department of Housing and Community Affairs</t>
  </si>
  <si>
    <t>2014 Competitive 9% Housing Tax Credit Program</t>
  </si>
  <si>
    <t>Application Number</t>
  </si>
  <si>
    <t>Region</t>
  </si>
  <si>
    <t>Rural/Urban</t>
  </si>
  <si>
    <t>Zip Code</t>
  </si>
  <si>
    <t>Address</t>
  </si>
  <si>
    <t>Development name</t>
  </si>
  <si>
    <t>City</t>
  </si>
  <si>
    <t>County</t>
  </si>
  <si>
    <t>79311     78947     78118</t>
  </si>
  <si>
    <t>LI Units</t>
  </si>
  <si>
    <t>Market Rate Units</t>
  </si>
  <si>
    <t>Target Population</t>
  </si>
  <si>
    <t>Non-Profit Set-Aside</t>
  </si>
  <si>
    <t>USDA Set-Aside</t>
  </si>
  <si>
    <t>At-Risk Set-Aside</t>
  </si>
  <si>
    <t>Quartile of median HH Income</t>
  </si>
  <si>
    <t>Poverty Rate</t>
  </si>
  <si>
    <t>Census Tract</t>
  </si>
  <si>
    <t>Lubbock       Lee          Karnes</t>
  </si>
  <si>
    <t xml:space="preserve">1                              7                                   9   </t>
  </si>
  <si>
    <t>48303010200                  48287000100                          48255970200</t>
  </si>
  <si>
    <t>16.1%                               5.0%                      20.0%</t>
  </si>
  <si>
    <t>Ryan Hudspeth</t>
  </si>
  <si>
    <t>Estimated Amount Available to Allocate</t>
  </si>
  <si>
    <t>Minimum Amount to USDA Set-Aside</t>
  </si>
  <si>
    <t>TOTALS</t>
  </si>
  <si>
    <t>Total Estimated 2014 Credit Ceiling</t>
  </si>
  <si>
    <t>West side of Highway 281 approx 350' north of Chapelle Drive</t>
  </si>
  <si>
    <t>1208 3rd Street                                                                                        121 5th Street                                                                                               905 S. Panna Maria</t>
  </si>
  <si>
    <t>Supp. Hsng.</t>
  </si>
  <si>
    <t>HOME request</t>
  </si>
  <si>
    <t>Mission Bend (Houston ETJ)</t>
  </si>
  <si>
    <t>Review Status</t>
  </si>
  <si>
    <t>C</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</si>
  <si>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</si>
  <si>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</si>
  <si>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</si>
  <si>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</si>
  <si>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</si>
  <si>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Second contact name</t>
  </si>
  <si>
    <t>Applicant contact name</t>
  </si>
  <si>
    <t>Best Possible Score</t>
  </si>
  <si>
    <t>5.38 Acres at the SWC of 94th Street and Milwaukee Avenue</t>
  </si>
  <si>
    <t>Abernathy             Lexington                            Karnes City</t>
  </si>
  <si>
    <t xml:space="preserve">(6) Adjustments </t>
  </si>
  <si>
    <t>NC</t>
  </si>
  <si>
    <t>Recommended for Award</t>
  </si>
  <si>
    <t>Recommended</t>
  </si>
  <si>
    <t>Total Tax Credits Awards Recommended</t>
  </si>
  <si>
    <t>Remaining Tax Credits Available for Allocation</t>
  </si>
  <si>
    <t>Total Number of Applications Recommended for Award</t>
  </si>
  <si>
    <t>A/R</t>
  </si>
  <si>
    <t>A/C</t>
  </si>
  <si>
    <t>RC</t>
  </si>
  <si>
    <t>N/A</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</si>
  <si>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</si>
  <si>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A</t>
  </si>
  <si>
    <t>Eagles Rest</t>
  </si>
  <si>
    <t>Version date: July 31</t>
  </si>
  <si>
    <t xml:space="preserve">Construction Type* </t>
  </si>
  <si>
    <t>* Construction Type: A/R=Acquisition/Rehab, RC=Reconstruction, NC=New Construction</t>
  </si>
  <si>
    <t>***Previous Participation Review (PPR) Status: A=Approved, C=Approved w/ Conditions, P=Pending Approval, N=No Review</t>
  </si>
  <si>
    <t>REA review complete**</t>
  </si>
  <si>
    <t>PPR Status***</t>
  </si>
  <si>
    <t>**For those Applications with a complete REA review, the HTC Request reflected on the log is the recommended credit amount from the Real Estate Analysis division. These recommendations may be subject to appeal.</t>
  </si>
  <si>
    <t>Award Recommendations</t>
  </si>
  <si>
    <t>Region 2/Rural</t>
  </si>
  <si>
    <t>Region 6/Rural</t>
  </si>
  <si>
    <t>Region 9/Rural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</si>
</sst>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_(&quot;$&quot;* #,##0.0000_);_(&quot;$&quot;* \(#,##0.0000\);_(&quot;$&quot;* &quot;-&quot;??_);_(@_)"/>
  </numFmts>
  <fonts count="6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9"/>
      <color indexed="9"/>
      <name val="Calibri"/>
      <family val="2"/>
    </font>
    <font>
      <b/>
      <sz val="9"/>
      <color indexed="9"/>
      <name val="Calibri"/>
      <family val="2"/>
    </font>
    <font>
      <sz val="9"/>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0"/>
      <color theme="1"/>
      <name val="Calibri"/>
      <family val="2"/>
    </font>
    <font>
      <b/>
      <sz val="9"/>
      <color theme="0"/>
      <name val="Calibri"/>
      <family val="2"/>
    </font>
    <font>
      <sz val="9"/>
      <color theme="0"/>
      <name val="Calibri"/>
      <family val="2"/>
    </font>
    <font>
      <sz val="9"/>
      <color theme="0"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4">
    <xf numFmtId="0" fontId="0" fillId="0" borderId="0" xfId="0" applyFont="1" applyAlignment="1">
      <alignment/>
    </xf>
    <xf numFmtId="0" fontId="0" fillId="0" borderId="0" xfId="0" applyAlignment="1">
      <alignment/>
    </xf>
    <xf numFmtId="0" fontId="51" fillId="0" borderId="0" xfId="0" applyFont="1" applyAlignment="1">
      <alignment/>
    </xf>
    <xf numFmtId="0" fontId="52" fillId="0" borderId="0" xfId="0" applyFont="1" applyFill="1" applyAlignment="1">
      <alignment wrapText="1"/>
    </xf>
    <xf numFmtId="166" fontId="51" fillId="0" borderId="0" xfId="48" applyNumberFormat="1" applyFont="1" applyAlignment="1">
      <alignment/>
    </xf>
    <xf numFmtId="166" fontId="52" fillId="0" borderId="0" xfId="48" applyNumberFormat="1" applyFont="1" applyFill="1" applyAlignment="1">
      <alignment wrapText="1"/>
    </xf>
    <xf numFmtId="0" fontId="52" fillId="0" borderId="0" xfId="0" applyFont="1" applyAlignment="1">
      <alignment horizontal="right"/>
    </xf>
    <xf numFmtId="166" fontId="52" fillId="0" borderId="0" xfId="48"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1" fillId="0" borderId="0" xfId="0" applyFont="1" applyAlignment="1">
      <alignment vertical="top"/>
    </xf>
    <xf numFmtId="0" fontId="0" fillId="0" borderId="0" xfId="0" applyBorder="1" applyAlignment="1">
      <alignment horizontal="left"/>
    </xf>
    <xf numFmtId="0" fontId="51" fillId="0" borderId="0" xfId="0" applyFont="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vertical="top"/>
    </xf>
    <xf numFmtId="0" fontId="52" fillId="0" borderId="0" xfId="0" applyFont="1" applyAlignment="1">
      <alignment horizontal="center"/>
    </xf>
    <xf numFmtId="0" fontId="52" fillId="33" borderId="10" xfId="0" applyFont="1" applyFill="1" applyBorder="1" applyAlignment="1">
      <alignment horizontal="center" textRotation="90" wrapText="1"/>
    </xf>
    <xf numFmtId="167" fontId="51" fillId="0" borderId="0" xfId="71" applyNumberFormat="1" applyFont="1" applyAlignment="1">
      <alignment horizontal="right" vertical="top"/>
    </xf>
    <xf numFmtId="167" fontId="0" fillId="0" borderId="0" xfId="71" applyNumberFormat="1" applyFont="1" applyAlignment="1">
      <alignment horizontal="right" vertical="top"/>
    </xf>
    <xf numFmtId="167" fontId="52" fillId="0" borderId="0" xfId="71" applyNumberFormat="1" applyFont="1" applyAlignment="1">
      <alignment horizontal="right" vertical="top" wrapText="1"/>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5" fontId="52" fillId="0" borderId="0" xfId="48" applyNumberFormat="1" applyFont="1" applyAlignment="1">
      <alignment horizontal="left"/>
    </xf>
    <xf numFmtId="42" fontId="51" fillId="0" borderId="0" xfId="48" applyNumberFormat="1" applyFont="1" applyAlignment="1">
      <alignment horizontal="center" vertical="top"/>
    </xf>
    <xf numFmtId="0" fontId="0" fillId="0" borderId="0" xfId="0" applyAlignment="1">
      <alignment horizontal="center" vertical="top"/>
    </xf>
    <xf numFmtId="42" fontId="52" fillId="0" borderId="0" xfId="48" applyNumberFormat="1" applyFont="1" applyAlignment="1">
      <alignment horizontal="center" vertical="top"/>
    </xf>
    <xf numFmtId="42" fontId="52" fillId="0" borderId="0" xfId="48" applyNumberFormat="1" applyFont="1" applyFill="1" applyAlignment="1">
      <alignment horizontal="center" vertical="top" wrapText="1"/>
    </xf>
    <xf numFmtId="0" fontId="52" fillId="0" borderId="0" xfId="0" applyFont="1" applyFill="1" applyAlignment="1">
      <alignment horizontal="center" vertical="top" wrapText="1"/>
    </xf>
    <xf numFmtId="0" fontId="52" fillId="0" borderId="0" xfId="0" applyFont="1" applyAlignment="1">
      <alignment horizontal="center" vertical="top"/>
    </xf>
    <xf numFmtId="0" fontId="52" fillId="0" borderId="0" xfId="0" applyFont="1" applyFill="1" applyBorder="1" applyAlignment="1">
      <alignment horizontal="center" textRotation="90" wrapText="1"/>
    </xf>
    <xf numFmtId="0" fontId="52" fillId="0" borderId="0" xfId="0" applyFont="1" applyFill="1" applyBorder="1" applyAlignment="1">
      <alignment horizontal="center" wrapText="1"/>
    </xf>
    <xf numFmtId="0" fontId="52" fillId="0" borderId="0" xfId="0" applyFont="1" applyFill="1" applyBorder="1" applyAlignment="1">
      <alignment textRotation="90" wrapText="1"/>
    </xf>
    <xf numFmtId="167" fontId="52" fillId="0" borderId="0" xfId="71" applyNumberFormat="1" applyFont="1" applyFill="1" applyBorder="1" applyAlignment="1">
      <alignment horizontal="center" textRotation="90" wrapText="1"/>
    </xf>
    <xf numFmtId="0" fontId="49" fillId="0" borderId="0" xfId="0" applyFont="1" applyAlignment="1">
      <alignment horizontal="center"/>
    </xf>
    <xf numFmtId="166" fontId="49" fillId="0" borderId="0" xfId="48" applyNumberFormat="1" applyFont="1" applyAlignment="1">
      <alignment horizontal="center"/>
    </xf>
    <xf numFmtId="0" fontId="0" fillId="0" borderId="0" xfId="0" applyAlignment="1">
      <alignment horizontal="center"/>
    </xf>
    <xf numFmtId="0" fontId="4" fillId="0" borderId="0" xfId="0" applyFont="1" applyAlignment="1">
      <alignment vertical="center"/>
    </xf>
    <xf numFmtId="0" fontId="57" fillId="0" borderId="0" xfId="0" applyFont="1" applyAlignment="1">
      <alignment vertical="center"/>
    </xf>
    <xf numFmtId="0" fontId="0" fillId="0" borderId="0" xfId="0" applyFill="1" applyBorder="1" applyAlignment="1">
      <alignment/>
    </xf>
    <xf numFmtId="0" fontId="52" fillId="33" borderId="10" xfId="0" applyFont="1" applyFill="1" applyBorder="1" applyAlignment="1">
      <alignment horizontal="center" wrapText="1"/>
    </xf>
    <xf numFmtId="0" fontId="52" fillId="33" borderId="10" xfId="0" applyFont="1" applyFill="1" applyBorder="1" applyAlignment="1">
      <alignment textRotation="90" wrapText="1"/>
    </xf>
    <xf numFmtId="167" fontId="52" fillId="33" borderId="10" xfId="71" applyNumberFormat="1" applyFont="1" applyFill="1" applyBorder="1" applyAlignment="1">
      <alignment horizontal="center" textRotation="90" wrapText="1"/>
    </xf>
    <xf numFmtId="0" fontId="52" fillId="34" borderId="0" xfId="0" applyFont="1" applyFill="1" applyBorder="1" applyAlignment="1">
      <alignment wrapText="1"/>
    </xf>
    <xf numFmtId="0" fontId="58" fillId="34" borderId="0" xfId="0" applyFont="1" applyFill="1" applyBorder="1" applyAlignment="1">
      <alignment horizontal="left" vertical="center"/>
    </xf>
    <xf numFmtId="0" fontId="51" fillId="34" borderId="0" xfId="0" applyFont="1" applyFill="1" applyBorder="1" applyAlignment="1">
      <alignment/>
    </xf>
    <xf numFmtId="0" fontId="51" fillId="0" borderId="10" xfId="0" applyFont="1" applyBorder="1" applyAlignment="1">
      <alignment horizontal="left"/>
    </xf>
    <xf numFmtId="0" fontId="51" fillId="0" borderId="10" xfId="0" applyFont="1" applyBorder="1" applyAlignment="1">
      <alignment/>
    </xf>
    <xf numFmtId="0" fontId="51" fillId="0" borderId="10" xfId="0" applyFont="1" applyBorder="1" applyAlignment="1">
      <alignment horizontal="center"/>
    </xf>
    <xf numFmtId="166" fontId="51" fillId="0" borderId="10" xfId="48" applyNumberFormat="1" applyFont="1" applyBorder="1" applyAlignment="1">
      <alignment/>
    </xf>
    <xf numFmtId="166" fontId="51" fillId="0" borderId="10" xfId="48" applyNumberFormat="1" applyFont="1" applyBorder="1" applyAlignment="1">
      <alignment horizontal="center" vertical="top"/>
    </xf>
    <xf numFmtId="42" fontId="51" fillId="0" borderId="10" xfId="48" applyNumberFormat="1" applyFont="1" applyBorder="1" applyAlignment="1">
      <alignment horizontal="center" vertical="top"/>
    </xf>
    <xf numFmtId="0" fontId="51" fillId="0" borderId="10" xfId="0" applyFont="1" applyBorder="1" applyAlignment="1">
      <alignment horizontal="center" vertical="top"/>
    </xf>
    <xf numFmtId="0" fontId="52" fillId="0" borderId="10" xfId="0" applyFont="1" applyFill="1" applyBorder="1" applyAlignment="1">
      <alignment horizontal="center" vertical="top"/>
    </xf>
    <xf numFmtId="0" fontId="51" fillId="0" borderId="10" xfId="0" applyFont="1" applyFill="1" applyBorder="1" applyAlignment="1">
      <alignment horizontal="left" vertical="top"/>
    </xf>
    <xf numFmtId="167" fontId="51" fillId="0" borderId="10" xfId="71" applyNumberFormat="1" applyFont="1" applyBorder="1" applyAlignment="1">
      <alignment horizontal="right" vertical="top"/>
    </xf>
    <xf numFmtId="166" fontId="51" fillId="0" borderId="10" xfId="48" applyNumberFormat="1" applyFont="1" applyBorder="1" applyAlignment="1">
      <alignment horizontal="center"/>
    </xf>
    <xf numFmtId="0" fontId="51" fillId="0" borderId="10" xfId="0" applyFont="1" applyFill="1" applyBorder="1" applyAlignment="1">
      <alignment horizontal="center" vertical="top"/>
    </xf>
    <xf numFmtId="0" fontId="52" fillId="0" borderId="10" xfId="0" applyFont="1" applyBorder="1" applyAlignment="1">
      <alignment horizontal="center"/>
    </xf>
    <xf numFmtId="166" fontId="51" fillId="0" borderId="10" xfId="48" applyNumberFormat="1" applyFont="1" applyFill="1" applyBorder="1" applyAlignment="1">
      <alignment/>
    </xf>
    <xf numFmtId="166" fontId="51" fillId="0" borderId="10" xfId="48" applyNumberFormat="1" applyFont="1" applyFill="1" applyBorder="1" applyAlignment="1">
      <alignment horizontal="center"/>
    </xf>
    <xf numFmtId="42" fontId="51" fillId="0" borderId="10" xfId="48" applyNumberFormat="1" applyFont="1" applyFill="1" applyBorder="1" applyAlignment="1">
      <alignment horizontal="center" vertical="top"/>
    </xf>
    <xf numFmtId="0" fontId="51" fillId="0" borderId="10" xfId="0" applyFont="1" applyFill="1" applyBorder="1" applyAlignment="1">
      <alignment/>
    </xf>
    <xf numFmtId="0" fontId="51" fillId="0" borderId="10" xfId="0" applyFont="1" applyBorder="1" applyAlignment="1">
      <alignment horizontal="left" vertical="top"/>
    </xf>
    <xf numFmtId="0" fontId="51" fillId="0" borderId="10" xfId="0" applyFont="1" applyBorder="1" applyAlignment="1">
      <alignment vertical="top"/>
    </xf>
    <xf numFmtId="166" fontId="51" fillId="0" borderId="10" xfId="48" applyNumberFormat="1" applyFont="1" applyFill="1" applyBorder="1" applyAlignment="1">
      <alignment vertical="top"/>
    </xf>
    <xf numFmtId="166" fontId="51" fillId="0" borderId="10" xfId="48" applyNumberFormat="1" applyFont="1" applyFill="1" applyBorder="1" applyAlignment="1">
      <alignment horizontal="center" vertical="top"/>
    </xf>
    <xf numFmtId="0" fontId="51" fillId="0" borderId="10" xfId="0" applyFont="1" applyFill="1" applyBorder="1" applyAlignment="1">
      <alignment vertical="top"/>
    </xf>
    <xf numFmtId="0" fontId="52" fillId="0" borderId="10" xfId="0" applyFont="1" applyBorder="1" applyAlignment="1">
      <alignment horizontal="center" vertical="top"/>
    </xf>
    <xf numFmtId="0" fontId="51" fillId="0" borderId="10" xfId="0" applyFont="1" applyFill="1" applyBorder="1" applyAlignment="1">
      <alignment vertical="top" wrapText="1"/>
    </xf>
    <xf numFmtId="0" fontId="31" fillId="0" borderId="10" xfId="0" applyFont="1" applyFill="1" applyBorder="1" applyAlignment="1">
      <alignment horizontal="center" vertical="top"/>
    </xf>
    <xf numFmtId="0" fontId="52" fillId="0" borderId="10" xfId="0" applyFont="1" applyFill="1" applyBorder="1" applyAlignment="1">
      <alignment horizontal="center" vertical="top" wrapText="1"/>
    </xf>
    <xf numFmtId="167" fontId="51" fillId="0" borderId="10" xfId="71" applyNumberFormat="1" applyFont="1" applyFill="1" applyBorder="1" applyAlignment="1">
      <alignment horizontal="right" vertical="top"/>
    </xf>
    <xf numFmtId="0" fontId="51" fillId="0" borderId="10" xfId="0" applyFont="1" applyBorder="1" applyAlignment="1">
      <alignment vertical="top" wrapText="1"/>
    </xf>
    <xf numFmtId="0" fontId="51" fillId="0" borderId="10" xfId="0" applyFont="1" applyBorder="1" applyAlignment="1">
      <alignment horizontal="center" vertical="top" wrapText="1"/>
    </xf>
    <xf numFmtId="0" fontId="51" fillId="0" borderId="10" xfId="0" applyFont="1" applyFill="1" applyBorder="1" applyAlignment="1">
      <alignment horizontal="center" vertical="top" wrapText="1"/>
    </xf>
    <xf numFmtId="0" fontId="51" fillId="0" borderId="10" xfId="0" applyFont="1" applyFill="1" applyBorder="1" applyAlignment="1">
      <alignment horizontal="right" wrapText="1"/>
    </xf>
    <xf numFmtId="167" fontId="51" fillId="0" borderId="10" xfId="71" applyNumberFormat="1" applyFont="1" applyFill="1" applyBorder="1" applyAlignment="1">
      <alignment horizontal="right" vertical="top" wrapText="1"/>
    </xf>
    <xf numFmtId="166" fontId="51" fillId="0" borderId="10" xfId="48" applyNumberFormat="1" applyFont="1" applyBorder="1" applyAlignment="1">
      <alignment vertical="top"/>
    </xf>
    <xf numFmtId="0" fontId="51" fillId="0" borderId="10" xfId="0" applyFont="1" applyFill="1" applyBorder="1" applyAlignment="1">
      <alignment horizontal="center"/>
    </xf>
    <xf numFmtId="3" fontId="51" fillId="0" borderId="10" xfId="0" applyNumberFormat="1" applyFont="1" applyBorder="1" applyAlignment="1">
      <alignment horizontal="center" vertical="top" wrapText="1"/>
    </xf>
    <xf numFmtId="166" fontId="51" fillId="0" borderId="10" xfId="48" applyNumberFormat="1" applyFont="1" applyBorder="1" applyAlignment="1">
      <alignment vertical="top" wrapText="1"/>
    </xf>
    <xf numFmtId="42" fontId="51" fillId="0" borderId="10" xfId="48" applyNumberFormat="1" applyFont="1" applyBorder="1" applyAlignment="1">
      <alignment horizontal="center" vertical="top" wrapText="1"/>
    </xf>
    <xf numFmtId="167" fontId="51" fillId="0" borderId="10" xfId="71" applyNumberFormat="1" applyFont="1" applyBorder="1" applyAlignment="1">
      <alignment horizontal="right" vertical="top" wrapText="1"/>
    </xf>
    <xf numFmtId="166" fontId="49" fillId="35" borderId="0" xfId="48" applyNumberFormat="1" applyFon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167" fontId="0" fillId="35" borderId="0" xfId="71" applyNumberFormat="1" applyFont="1" applyFill="1" applyBorder="1" applyAlignment="1">
      <alignment horizontal="right" vertical="top"/>
    </xf>
    <xf numFmtId="0" fontId="0" fillId="0" borderId="0" xfId="0" applyAlignment="1">
      <alignment horizontal="center"/>
    </xf>
    <xf numFmtId="0" fontId="57" fillId="0" borderId="0" xfId="0" applyFont="1" applyBorder="1" applyAlignment="1">
      <alignment horizontal="left" vertical="top" wrapText="1"/>
    </xf>
    <xf numFmtId="0" fontId="57" fillId="0" borderId="0" xfId="0" applyFont="1" applyBorder="1" applyAlignment="1">
      <alignment vertical="top" wrapText="1"/>
    </xf>
    <xf numFmtId="0" fontId="32" fillId="0" borderId="0" xfId="0" applyFont="1" applyFill="1" applyBorder="1" applyAlignment="1">
      <alignment horizontal="left" vertical="center" wrapText="1"/>
    </xf>
    <xf numFmtId="0" fontId="0" fillId="0" borderId="0" xfId="0" applyFill="1" applyBorder="1" applyAlignment="1">
      <alignment horizontal="center"/>
    </xf>
    <xf numFmtId="0" fontId="52" fillId="0" borderId="11" xfId="0" applyFont="1" applyBorder="1" applyAlignment="1">
      <alignment horizontal="right"/>
    </xf>
    <xf numFmtId="0" fontId="51" fillId="0" borderId="10" xfId="0" applyFont="1" applyFill="1" applyBorder="1" applyAlignment="1">
      <alignment horizontal="left"/>
    </xf>
    <xf numFmtId="0" fontId="59" fillId="0" borderId="10" xfId="0" applyFont="1" applyFill="1" applyBorder="1" applyAlignment="1">
      <alignment horizontal="center"/>
    </xf>
    <xf numFmtId="0" fontId="60" fillId="0" borderId="10" xfId="0" applyFont="1" applyFill="1" applyBorder="1" applyAlignment="1">
      <alignment horizontal="center"/>
    </xf>
    <xf numFmtId="0" fontId="60" fillId="0" borderId="10" xfId="0" applyFont="1" applyFill="1" applyBorder="1" applyAlignment="1">
      <alignment horizontal="center" vertical="top"/>
    </xf>
    <xf numFmtId="0" fontId="52" fillId="0" borderId="10" xfId="0" applyFont="1" applyFill="1" applyBorder="1" applyAlignment="1">
      <alignment horizontal="center"/>
    </xf>
    <xf numFmtId="0" fontId="52" fillId="0" borderId="11" xfId="0" applyFont="1" applyBorder="1" applyAlignment="1">
      <alignment horizontal="right" vertical="top"/>
    </xf>
    <xf numFmtId="168" fontId="52" fillId="0" borderId="0" xfId="0" applyNumberFormat="1" applyFont="1" applyAlignment="1">
      <alignment horizontal="left" vertical="top"/>
    </xf>
    <xf numFmtId="166" fontId="52" fillId="0" borderId="0" xfId="48" applyNumberFormat="1" applyFont="1" applyAlignment="1">
      <alignment vertical="top"/>
    </xf>
    <xf numFmtId="0" fontId="0" fillId="0" borderId="0" xfId="0" applyAlignment="1">
      <alignment vertical="top"/>
    </xf>
    <xf numFmtId="0" fontId="52" fillId="0" borderId="0" xfId="0" applyFont="1" applyBorder="1" applyAlignment="1">
      <alignment horizontal="right" vertical="top"/>
    </xf>
    <xf numFmtId="166" fontId="49" fillId="0" borderId="10" xfId="48" applyNumberFormat="1" applyFont="1" applyFill="1" applyBorder="1" applyAlignment="1">
      <alignment horizontal="right" vertical="center"/>
    </xf>
    <xf numFmtId="0" fontId="49" fillId="0" borderId="10" xfId="0" applyFont="1" applyFill="1" applyBorder="1" applyAlignment="1">
      <alignment horizontal="right" vertical="center"/>
    </xf>
    <xf numFmtId="0" fontId="52" fillId="33" borderId="10" xfId="0" applyFont="1" applyFill="1" applyBorder="1" applyAlignment="1">
      <alignment horizontal="right" vertical="center"/>
    </xf>
    <xf numFmtId="5" fontId="52" fillId="0" borderId="10" xfId="0" applyNumberFormat="1" applyFont="1" applyFill="1" applyBorder="1" applyAlignment="1">
      <alignment vertical="center"/>
    </xf>
    <xf numFmtId="0" fontId="52" fillId="0" borderId="12" xfId="0" applyFont="1" applyBorder="1" applyAlignment="1">
      <alignment horizontal="left"/>
    </xf>
    <xf numFmtId="0" fontId="52" fillId="0" borderId="13" xfId="0" applyFont="1" applyBorder="1" applyAlignment="1">
      <alignment horizontal="lef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xdr:colOff>
      <xdr:row>1</xdr:row>
      <xdr:rowOff>38100</xdr:rowOff>
    </xdr:from>
    <xdr:to>
      <xdr:col>19</xdr:col>
      <xdr:colOff>552450</xdr:colOff>
      <xdr:row>4</xdr:row>
      <xdr:rowOff>104775</xdr:rowOff>
    </xdr:to>
    <xdr:pic>
      <xdr:nvPicPr>
        <xdr:cNvPr id="1" name="Picture 1" descr="TDHCA Logo"/>
        <xdr:cNvPicPr preferRelativeResize="1">
          <a:picLocks noChangeAspect="1"/>
        </xdr:cNvPicPr>
      </xdr:nvPicPr>
      <xdr:blipFill>
        <a:blip r:embed="rId1"/>
        <a:stretch>
          <a:fillRect/>
        </a:stretch>
      </xdr:blipFill>
      <xdr:spPr>
        <a:xfrm>
          <a:off x="9572625" y="542925"/>
          <a:ext cx="44291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35"/>
  <sheetViews>
    <sheetView showGridLines="0" tabSelected="1" zoomScalePageLayoutView="0" workbookViewId="0" topLeftCell="A1">
      <selection activeCell="A1" sqref="A1"/>
    </sheetView>
  </sheetViews>
  <sheetFormatPr defaultColWidth="9.140625" defaultRowHeight="15"/>
  <cols>
    <col min="1" max="1" width="9.7109375" style="0" customWidth="1"/>
    <col min="2" max="2" width="30.7109375" style="0" customWidth="1"/>
    <col min="3" max="3" width="45.7109375" style="0" customWidth="1"/>
    <col min="4" max="4" width="17.28125" style="0" customWidth="1"/>
    <col min="5" max="5" width="10.7109375" style="0" customWidth="1"/>
    <col min="6" max="6" width="8.28125" style="0" customWidth="1"/>
    <col min="7" max="7" width="4.421875" style="0" customWidth="1"/>
    <col min="8" max="8" width="8.00390625" style="0" customWidth="1"/>
    <col min="9" max="11" width="3.7109375" style="0" customWidth="1"/>
    <col min="12" max="12" width="6.28125" style="0" customWidth="1"/>
    <col min="13" max="15" width="5.28125" style="0" customWidth="1"/>
    <col min="16" max="16" width="11.8515625" style="0" customWidth="1"/>
    <col min="17" max="17" width="14.28125" style="0" customWidth="1"/>
    <col min="18" max="19" width="3.7109375" style="0" customWidth="1"/>
    <col min="20" max="20" width="27.421875" style="0" bestFit="1" customWidth="1"/>
    <col min="21" max="21" width="17.7109375" style="0" customWidth="1"/>
    <col min="22" max="28" width="5.7109375" style="0" customWidth="1"/>
    <col min="29" max="29" width="4.7109375" style="0" customWidth="1"/>
    <col min="30" max="30" width="18.28125" style="0" customWidth="1"/>
    <col min="31" max="31" width="4.7109375" style="0" customWidth="1"/>
    <col min="32" max="32" width="11.7109375" style="0" customWidth="1"/>
    <col min="33" max="34" width="5.7109375" style="0" customWidth="1"/>
  </cols>
  <sheetData>
    <row r="1" spans="1:34" ht="39.75" customHeight="1">
      <c r="A1" s="15" t="s">
        <v>307</v>
      </c>
      <c r="B1" s="92"/>
      <c r="D1" s="8"/>
      <c r="E1" s="1"/>
      <c r="F1" s="40"/>
      <c r="G1" s="40"/>
      <c r="H1" s="40"/>
      <c r="I1" s="40"/>
      <c r="J1" s="40"/>
      <c r="K1" s="40"/>
      <c r="L1" s="40"/>
      <c r="M1" s="40"/>
      <c r="N1" s="40"/>
      <c r="O1" s="40"/>
      <c r="P1" s="41"/>
      <c r="Q1" s="42"/>
      <c r="R1" s="42"/>
      <c r="S1" s="42"/>
      <c r="T1" s="42"/>
      <c r="U1" s="42"/>
      <c r="V1" s="42"/>
      <c r="W1" s="42"/>
      <c r="X1" s="42"/>
      <c r="Y1" s="42"/>
      <c r="Z1" s="42"/>
      <c r="AA1" s="42"/>
      <c r="AB1" s="42"/>
      <c r="AC1" s="42"/>
      <c r="AD1" s="42"/>
      <c r="AE1" s="42"/>
      <c r="AF1" s="42"/>
      <c r="AG1" s="42"/>
      <c r="AH1" s="42"/>
    </row>
    <row r="2" spans="1:34" ht="19.5" customHeight="1">
      <c r="A2" s="14" t="s">
        <v>308</v>
      </c>
      <c r="B2" s="92"/>
      <c r="D2" s="8"/>
      <c r="E2" s="1"/>
      <c r="F2" s="40"/>
      <c r="G2" s="40"/>
      <c r="H2" s="40"/>
      <c r="I2" s="40"/>
      <c r="J2" s="40"/>
      <c r="K2" s="40"/>
      <c r="L2" s="40"/>
      <c r="M2" s="40"/>
      <c r="N2" s="40"/>
      <c r="O2" s="40"/>
      <c r="P2" s="42"/>
      <c r="Q2" s="42"/>
      <c r="R2" s="42"/>
      <c r="S2" s="42"/>
      <c r="T2" s="42"/>
      <c r="U2" s="42"/>
      <c r="V2" s="42"/>
      <c r="W2" s="42"/>
      <c r="X2" s="42"/>
      <c r="Y2" s="42"/>
      <c r="Z2" s="42"/>
      <c r="AA2" s="42"/>
      <c r="AB2" s="42"/>
      <c r="AC2" s="42"/>
      <c r="AD2" s="42"/>
      <c r="AE2" s="42"/>
      <c r="AF2" s="42"/>
      <c r="AG2" s="42"/>
      <c r="AH2" s="42"/>
    </row>
    <row r="3" spans="1:34" ht="39.75" customHeight="1">
      <c r="A3" s="24" t="s">
        <v>374</v>
      </c>
      <c r="B3" s="92"/>
      <c r="D3" s="8"/>
      <c r="E3" s="1"/>
      <c r="F3" s="40"/>
      <c r="G3" s="40"/>
      <c r="H3" s="40"/>
      <c r="I3" s="40"/>
      <c r="J3" s="40"/>
      <c r="K3" s="40"/>
      <c r="L3" s="40"/>
      <c r="M3" s="40"/>
      <c r="N3" s="40"/>
      <c r="O3" s="40"/>
      <c r="P3" s="42"/>
      <c r="Q3" s="42"/>
      <c r="R3" s="42"/>
      <c r="S3" s="42"/>
      <c r="T3" s="42"/>
      <c r="U3" s="42"/>
      <c r="V3" s="42"/>
      <c r="W3" s="42"/>
      <c r="X3" s="42"/>
      <c r="Y3" s="42"/>
      <c r="Z3" s="42"/>
      <c r="AA3" s="42"/>
      <c r="AB3" s="42"/>
      <c r="AC3" s="42"/>
      <c r="AD3" s="42"/>
      <c r="AE3" s="42"/>
      <c r="AF3" s="42"/>
      <c r="AG3" s="42"/>
      <c r="AH3" s="42"/>
    </row>
    <row r="4" spans="1:34" ht="51.75" customHeight="1">
      <c r="A4" s="93" t="s">
        <v>364</v>
      </c>
      <c r="B4" s="94"/>
      <c r="C4" s="94"/>
      <c r="D4" s="94"/>
      <c r="E4" s="95"/>
      <c r="F4" s="95"/>
      <c r="G4" s="95"/>
      <c r="H4" s="95"/>
      <c r="I4" s="95"/>
      <c r="J4" s="95"/>
      <c r="K4" s="95"/>
      <c r="L4" s="95"/>
      <c r="M4" s="95"/>
      <c r="N4" s="95"/>
      <c r="O4" s="40"/>
      <c r="P4" s="42"/>
      <c r="Q4" s="42"/>
      <c r="R4" s="42"/>
      <c r="S4" s="42"/>
      <c r="T4" s="42"/>
      <c r="U4" s="42"/>
      <c r="V4" s="42"/>
      <c r="W4" s="42"/>
      <c r="X4" s="42"/>
      <c r="Y4" s="42"/>
      <c r="Z4" s="42"/>
      <c r="AA4" s="42"/>
      <c r="AB4" s="42"/>
      <c r="AC4" s="42"/>
      <c r="AD4" s="42"/>
      <c r="AE4" s="42"/>
      <c r="AF4" s="42"/>
      <c r="AG4" s="42"/>
      <c r="AH4" s="42"/>
    </row>
    <row r="5" spans="1:34" ht="15.75">
      <c r="A5" s="26" t="s">
        <v>367</v>
      </c>
      <c r="B5" s="25"/>
      <c r="C5" s="25"/>
      <c r="D5" s="25"/>
      <c r="E5" s="1"/>
      <c r="F5" s="43"/>
      <c r="G5" s="43"/>
      <c r="H5" s="43"/>
      <c r="I5" s="43"/>
      <c r="J5" s="43"/>
      <c r="K5" s="43"/>
      <c r="L5" s="43"/>
      <c r="M5" s="43"/>
      <c r="N5" s="43"/>
      <c r="O5" s="43"/>
      <c r="P5" s="43"/>
      <c r="Q5" s="43"/>
      <c r="R5" s="1"/>
      <c r="S5" s="29"/>
      <c r="T5" s="1"/>
      <c r="U5" s="96"/>
      <c r="V5" s="96"/>
      <c r="W5" s="96"/>
      <c r="X5" s="96"/>
      <c r="Y5" s="96"/>
      <c r="Z5" s="96"/>
      <c r="AA5" s="96"/>
      <c r="AB5" s="96"/>
      <c r="AC5" s="96"/>
      <c r="AD5" s="96"/>
      <c r="AE5" s="96"/>
      <c r="AF5" s="96"/>
      <c r="AG5" s="96"/>
      <c r="AH5" s="96"/>
    </row>
    <row r="6" spans="1:34" ht="122.25" customHeight="1">
      <c r="A6" s="20" t="s">
        <v>309</v>
      </c>
      <c r="B6" s="44" t="s">
        <v>314</v>
      </c>
      <c r="C6" s="44" t="s">
        <v>313</v>
      </c>
      <c r="D6" s="44" t="s">
        <v>315</v>
      </c>
      <c r="E6" s="44" t="s">
        <v>316</v>
      </c>
      <c r="F6" s="44" t="s">
        <v>312</v>
      </c>
      <c r="G6" s="20" t="s">
        <v>310</v>
      </c>
      <c r="H6" s="20" t="s">
        <v>311</v>
      </c>
      <c r="I6" s="20" t="s">
        <v>323</v>
      </c>
      <c r="J6" s="20" t="s">
        <v>322</v>
      </c>
      <c r="K6" s="20" t="s">
        <v>321</v>
      </c>
      <c r="L6" s="20" t="s">
        <v>368</v>
      </c>
      <c r="M6" s="20" t="s">
        <v>318</v>
      </c>
      <c r="N6" s="20" t="s">
        <v>319</v>
      </c>
      <c r="O6" s="20" t="s">
        <v>304</v>
      </c>
      <c r="P6" s="44" t="s">
        <v>320</v>
      </c>
      <c r="Q6" s="44" t="s">
        <v>305</v>
      </c>
      <c r="R6" s="20" t="s">
        <v>371</v>
      </c>
      <c r="S6" s="20" t="s">
        <v>339</v>
      </c>
      <c r="T6" s="44" t="s">
        <v>349</v>
      </c>
      <c r="U6" s="44" t="s">
        <v>348</v>
      </c>
      <c r="V6" s="45" t="s">
        <v>343</v>
      </c>
      <c r="W6" s="20" t="s">
        <v>344</v>
      </c>
      <c r="X6" s="20" t="s">
        <v>345</v>
      </c>
      <c r="Y6" s="20" t="s">
        <v>346</v>
      </c>
      <c r="Z6" s="20" t="s">
        <v>347</v>
      </c>
      <c r="AA6" s="20" t="s">
        <v>353</v>
      </c>
      <c r="AB6" s="20" t="s">
        <v>350</v>
      </c>
      <c r="AC6" s="20" t="s">
        <v>341</v>
      </c>
      <c r="AD6" s="44" t="s">
        <v>355</v>
      </c>
      <c r="AE6" s="20" t="s">
        <v>372</v>
      </c>
      <c r="AF6" s="44" t="s">
        <v>326</v>
      </c>
      <c r="AG6" s="20" t="s">
        <v>324</v>
      </c>
      <c r="AH6" s="46" t="s">
        <v>325</v>
      </c>
    </row>
    <row r="7" spans="1:34" ht="20.25" customHeight="1">
      <c r="A7" s="48" t="s">
        <v>323</v>
      </c>
      <c r="B7" s="47"/>
      <c r="C7" s="9"/>
      <c r="D7" s="9"/>
      <c r="E7" s="9"/>
      <c r="F7" s="35"/>
      <c r="G7" s="34"/>
      <c r="H7" s="34"/>
      <c r="I7" s="34"/>
      <c r="J7" s="34"/>
      <c r="K7" s="34"/>
      <c r="L7" s="35"/>
      <c r="M7" s="34"/>
      <c r="N7" s="34"/>
      <c r="O7" s="34"/>
      <c r="P7" s="35"/>
      <c r="Q7" s="9"/>
      <c r="R7" s="9"/>
      <c r="S7" s="34"/>
      <c r="T7" s="9"/>
      <c r="U7" s="9"/>
      <c r="V7" s="36"/>
      <c r="W7" s="34"/>
      <c r="X7" s="34"/>
      <c r="Y7" s="34"/>
      <c r="Z7" s="34"/>
      <c r="AA7" s="34"/>
      <c r="AB7" s="34"/>
      <c r="AC7" s="34"/>
      <c r="AD7" s="9"/>
      <c r="AE7" s="35"/>
      <c r="AF7" s="35"/>
      <c r="AG7" s="34"/>
      <c r="AH7" s="37"/>
    </row>
    <row r="8" spans="1:34" ht="20.25" customHeight="1">
      <c r="A8" s="50">
        <v>14277</v>
      </c>
      <c r="B8" s="51" t="s">
        <v>254</v>
      </c>
      <c r="C8" s="51" t="s">
        <v>256</v>
      </c>
      <c r="D8" s="51" t="s">
        <v>257</v>
      </c>
      <c r="E8" s="51" t="s">
        <v>105</v>
      </c>
      <c r="F8" s="52">
        <v>76050</v>
      </c>
      <c r="G8" s="52">
        <v>3</v>
      </c>
      <c r="H8" s="52" t="s">
        <v>8</v>
      </c>
      <c r="I8" s="52"/>
      <c r="J8" s="52" t="s">
        <v>17</v>
      </c>
      <c r="K8" s="52"/>
      <c r="L8" s="52" t="s">
        <v>360</v>
      </c>
      <c r="M8" s="52">
        <v>24</v>
      </c>
      <c r="N8" s="52">
        <v>0</v>
      </c>
      <c r="O8" s="52">
        <v>24</v>
      </c>
      <c r="P8" s="52" t="s">
        <v>16</v>
      </c>
      <c r="Q8" s="53">
        <v>202158</v>
      </c>
      <c r="R8" s="54" t="s">
        <v>17</v>
      </c>
      <c r="S8" s="55"/>
      <c r="T8" s="51" t="s">
        <v>255</v>
      </c>
      <c r="U8" s="51" t="s">
        <v>251</v>
      </c>
      <c r="V8" s="52">
        <v>131</v>
      </c>
      <c r="W8" s="56">
        <v>17</v>
      </c>
      <c r="X8" s="56">
        <v>8</v>
      </c>
      <c r="Y8" s="56">
        <v>8</v>
      </c>
      <c r="Z8" s="56">
        <v>0</v>
      </c>
      <c r="AA8" s="56"/>
      <c r="AB8" s="56">
        <f aca="true" t="shared" si="0" ref="AB8:AB22">SUM(V8:AA8)</f>
        <v>164</v>
      </c>
      <c r="AC8" s="57" t="s">
        <v>342</v>
      </c>
      <c r="AD8" s="58" t="s">
        <v>356</v>
      </c>
      <c r="AE8" s="57" t="s">
        <v>365</v>
      </c>
      <c r="AF8" s="51">
        <v>48251130500</v>
      </c>
      <c r="AG8" s="52" t="s">
        <v>47</v>
      </c>
      <c r="AH8" s="59">
        <v>0.066</v>
      </c>
    </row>
    <row r="9" spans="1:34" ht="20.25" customHeight="1">
      <c r="A9" s="50">
        <v>14278</v>
      </c>
      <c r="B9" s="51" t="s">
        <v>258</v>
      </c>
      <c r="C9" s="51" t="s">
        <v>259</v>
      </c>
      <c r="D9" s="51" t="s">
        <v>260</v>
      </c>
      <c r="E9" s="51" t="s">
        <v>261</v>
      </c>
      <c r="F9" s="52">
        <v>75117</v>
      </c>
      <c r="G9" s="52">
        <v>4</v>
      </c>
      <c r="H9" s="52" t="s">
        <v>8</v>
      </c>
      <c r="I9" s="52"/>
      <c r="J9" s="52" t="s">
        <v>17</v>
      </c>
      <c r="K9" s="52"/>
      <c r="L9" s="52" t="s">
        <v>361</v>
      </c>
      <c r="M9" s="52">
        <v>22</v>
      </c>
      <c r="N9" s="52">
        <v>0</v>
      </c>
      <c r="O9" s="52">
        <v>22</v>
      </c>
      <c r="P9" s="52" t="s">
        <v>16</v>
      </c>
      <c r="Q9" s="53">
        <v>168067</v>
      </c>
      <c r="R9" s="54" t="s">
        <v>17</v>
      </c>
      <c r="S9" s="55"/>
      <c r="T9" s="51" t="s">
        <v>255</v>
      </c>
      <c r="U9" s="51" t="s">
        <v>251</v>
      </c>
      <c r="V9" s="52">
        <v>130</v>
      </c>
      <c r="W9" s="56">
        <v>17</v>
      </c>
      <c r="X9" s="56">
        <v>8</v>
      </c>
      <c r="Y9" s="56">
        <v>8</v>
      </c>
      <c r="Z9" s="56">
        <v>0</v>
      </c>
      <c r="AA9" s="56"/>
      <c r="AB9" s="56">
        <f t="shared" si="0"/>
        <v>163</v>
      </c>
      <c r="AC9" s="57" t="s">
        <v>342</v>
      </c>
      <c r="AD9" s="58" t="s">
        <v>356</v>
      </c>
      <c r="AE9" s="57" t="s">
        <v>365</v>
      </c>
      <c r="AF9" s="51">
        <v>48467950300</v>
      </c>
      <c r="AG9" s="52" t="s">
        <v>47</v>
      </c>
      <c r="AH9" s="59">
        <v>0.109</v>
      </c>
    </row>
    <row r="10" spans="1:34" ht="20.25" customHeight="1">
      <c r="A10" s="50">
        <v>14127</v>
      </c>
      <c r="B10" s="51" t="s">
        <v>139</v>
      </c>
      <c r="C10" s="51" t="s">
        <v>142</v>
      </c>
      <c r="D10" s="51" t="s">
        <v>65</v>
      </c>
      <c r="E10" s="51" t="s">
        <v>65</v>
      </c>
      <c r="F10" s="52">
        <v>79925</v>
      </c>
      <c r="G10" s="52">
        <v>13</v>
      </c>
      <c r="H10" s="52" t="s">
        <v>19</v>
      </c>
      <c r="I10" s="52" t="s">
        <v>17</v>
      </c>
      <c r="J10" s="52"/>
      <c r="K10" s="52" t="s">
        <v>17</v>
      </c>
      <c r="L10" s="52" t="s">
        <v>362</v>
      </c>
      <c r="M10" s="52">
        <v>73</v>
      </c>
      <c r="N10" s="52">
        <v>0</v>
      </c>
      <c r="O10" s="52">
        <v>73</v>
      </c>
      <c r="P10" s="52" t="s">
        <v>16</v>
      </c>
      <c r="Q10" s="53">
        <v>800000</v>
      </c>
      <c r="R10" s="60" t="s">
        <v>17</v>
      </c>
      <c r="S10" s="55"/>
      <c r="T10" s="51" t="s">
        <v>140</v>
      </c>
      <c r="U10" s="51" t="s">
        <v>141</v>
      </c>
      <c r="V10" s="52">
        <v>130</v>
      </c>
      <c r="W10" s="56">
        <v>17</v>
      </c>
      <c r="X10" s="56">
        <v>4</v>
      </c>
      <c r="Y10" s="61">
        <v>8</v>
      </c>
      <c r="Z10" s="56">
        <v>4</v>
      </c>
      <c r="AA10" s="56"/>
      <c r="AB10" s="56">
        <f t="shared" si="0"/>
        <v>163</v>
      </c>
      <c r="AC10" s="57" t="s">
        <v>342</v>
      </c>
      <c r="AD10" s="58" t="s">
        <v>356</v>
      </c>
      <c r="AE10" s="62" t="s">
        <v>365</v>
      </c>
      <c r="AF10" s="51">
        <v>48141004310</v>
      </c>
      <c r="AG10" s="52" t="s">
        <v>47</v>
      </c>
      <c r="AH10" s="59">
        <v>0.217</v>
      </c>
    </row>
    <row r="11" spans="1:34" ht="20.25" customHeight="1">
      <c r="A11" s="50">
        <v>14024</v>
      </c>
      <c r="B11" s="51" t="s">
        <v>48</v>
      </c>
      <c r="C11" s="51" t="s">
        <v>49</v>
      </c>
      <c r="D11" s="51" t="s">
        <v>46</v>
      </c>
      <c r="E11" s="51" t="s">
        <v>25</v>
      </c>
      <c r="F11" s="52">
        <v>75766</v>
      </c>
      <c r="G11" s="52">
        <v>4</v>
      </c>
      <c r="H11" s="52" t="s">
        <v>8</v>
      </c>
      <c r="I11" s="52"/>
      <c r="J11" s="52" t="s">
        <v>17</v>
      </c>
      <c r="K11" s="52"/>
      <c r="L11" s="52" t="s">
        <v>361</v>
      </c>
      <c r="M11" s="52">
        <v>40</v>
      </c>
      <c r="N11" s="52">
        <v>0</v>
      </c>
      <c r="O11" s="52">
        <v>40</v>
      </c>
      <c r="P11" s="52" t="s">
        <v>16</v>
      </c>
      <c r="Q11" s="63">
        <v>220176</v>
      </c>
      <c r="R11" s="64" t="s">
        <v>17</v>
      </c>
      <c r="S11" s="65"/>
      <c r="T11" s="66" t="s">
        <v>43</v>
      </c>
      <c r="U11" s="66" t="s">
        <v>44</v>
      </c>
      <c r="V11" s="52">
        <v>130</v>
      </c>
      <c r="W11" s="56">
        <v>17</v>
      </c>
      <c r="X11" s="56">
        <v>8</v>
      </c>
      <c r="Y11" s="61">
        <v>8</v>
      </c>
      <c r="Z11" s="56">
        <v>0</v>
      </c>
      <c r="AA11" s="56"/>
      <c r="AB11" s="56">
        <f t="shared" si="0"/>
        <v>163</v>
      </c>
      <c r="AC11" s="57" t="s">
        <v>342</v>
      </c>
      <c r="AD11" s="58" t="s">
        <v>356</v>
      </c>
      <c r="AE11" s="57" t="s">
        <v>365</v>
      </c>
      <c r="AF11" s="51">
        <v>48073950700</v>
      </c>
      <c r="AG11" s="52" t="s">
        <v>9</v>
      </c>
      <c r="AH11" s="59">
        <v>0.415</v>
      </c>
    </row>
    <row r="12" spans="1:34" ht="20.25" customHeight="1">
      <c r="A12" s="50">
        <v>14023</v>
      </c>
      <c r="B12" s="51" t="s">
        <v>42</v>
      </c>
      <c r="C12" s="51" t="s">
        <v>45</v>
      </c>
      <c r="D12" s="51" t="s">
        <v>46</v>
      </c>
      <c r="E12" s="51" t="s">
        <v>25</v>
      </c>
      <c r="F12" s="52">
        <v>75766</v>
      </c>
      <c r="G12" s="52">
        <v>4</v>
      </c>
      <c r="H12" s="52" t="s">
        <v>8</v>
      </c>
      <c r="I12" s="52" t="s">
        <v>17</v>
      </c>
      <c r="J12" s="52" t="s">
        <v>17</v>
      </c>
      <c r="K12" s="52"/>
      <c r="L12" s="52" t="s">
        <v>361</v>
      </c>
      <c r="M12" s="52">
        <v>40</v>
      </c>
      <c r="N12" s="52">
        <v>0</v>
      </c>
      <c r="O12" s="52">
        <v>40</v>
      </c>
      <c r="P12" s="52" t="s">
        <v>16</v>
      </c>
      <c r="Q12" s="63">
        <v>217716</v>
      </c>
      <c r="R12" s="64" t="s">
        <v>17</v>
      </c>
      <c r="S12" s="65"/>
      <c r="T12" s="66" t="s">
        <v>43</v>
      </c>
      <c r="U12" s="66" t="s">
        <v>44</v>
      </c>
      <c r="V12" s="52">
        <v>129</v>
      </c>
      <c r="W12" s="56">
        <v>17</v>
      </c>
      <c r="X12" s="56">
        <v>8</v>
      </c>
      <c r="Y12" s="61">
        <v>8</v>
      </c>
      <c r="Z12" s="56">
        <v>0</v>
      </c>
      <c r="AA12" s="56"/>
      <c r="AB12" s="56">
        <f t="shared" si="0"/>
        <v>162</v>
      </c>
      <c r="AC12" s="57" t="s">
        <v>342</v>
      </c>
      <c r="AD12" s="58" t="s">
        <v>356</v>
      </c>
      <c r="AE12" s="57" t="s">
        <v>365</v>
      </c>
      <c r="AF12" s="51">
        <v>48073950600</v>
      </c>
      <c r="AG12" s="52" t="s">
        <v>47</v>
      </c>
      <c r="AH12" s="59">
        <v>0.14400000000000002</v>
      </c>
    </row>
    <row r="13" spans="1:34" ht="20.25" customHeight="1">
      <c r="A13" s="67">
        <v>14025</v>
      </c>
      <c r="B13" s="68" t="s">
        <v>50</v>
      </c>
      <c r="C13" s="68" t="s">
        <v>51</v>
      </c>
      <c r="D13" s="68" t="s">
        <v>46</v>
      </c>
      <c r="E13" s="68" t="s">
        <v>25</v>
      </c>
      <c r="F13" s="56">
        <v>75766</v>
      </c>
      <c r="G13" s="56">
        <v>4</v>
      </c>
      <c r="H13" s="56" t="s">
        <v>8</v>
      </c>
      <c r="I13" s="56"/>
      <c r="J13" s="56" t="s">
        <v>17</v>
      </c>
      <c r="K13" s="56"/>
      <c r="L13" s="56" t="s">
        <v>361</v>
      </c>
      <c r="M13" s="56">
        <v>40</v>
      </c>
      <c r="N13" s="56">
        <v>0</v>
      </c>
      <c r="O13" s="56">
        <v>40</v>
      </c>
      <c r="P13" s="56" t="s">
        <v>4</v>
      </c>
      <c r="Q13" s="69">
        <v>218089</v>
      </c>
      <c r="R13" s="70" t="s">
        <v>17</v>
      </c>
      <c r="S13" s="65"/>
      <c r="T13" s="71" t="s">
        <v>43</v>
      </c>
      <c r="U13" s="71" t="s">
        <v>44</v>
      </c>
      <c r="V13" s="56">
        <v>129</v>
      </c>
      <c r="W13" s="56">
        <v>17</v>
      </c>
      <c r="X13" s="56">
        <v>8</v>
      </c>
      <c r="Y13" s="61">
        <v>8</v>
      </c>
      <c r="Z13" s="56">
        <v>0</v>
      </c>
      <c r="AA13" s="56"/>
      <c r="AB13" s="56">
        <f t="shared" si="0"/>
        <v>162</v>
      </c>
      <c r="AC13" s="57" t="s">
        <v>342</v>
      </c>
      <c r="AD13" s="58" t="s">
        <v>356</v>
      </c>
      <c r="AE13" s="57" t="s">
        <v>365</v>
      </c>
      <c r="AF13" s="68">
        <v>48073950600</v>
      </c>
      <c r="AG13" s="56" t="s">
        <v>47</v>
      </c>
      <c r="AH13" s="59">
        <v>0.14400000000000002</v>
      </c>
    </row>
    <row r="14" spans="1:34" ht="20.25" customHeight="1">
      <c r="A14" s="50">
        <v>14191</v>
      </c>
      <c r="B14" s="51" t="s">
        <v>199</v>
      </c>
      <c r="C14" s="51" t="s">
        <v>202</v>
      </c>
      <c r="D14" s="51" t="s">
        <v>32</v>
      </c>
      <c r="E14" s="51" t="s">
        <v>33</v>
      </c>
      <c r="F14" s="52">
        <v>78202</v>
      </c>
      <c r="G14" s="52">
        <v>9</v>
      </c>
      <c r="H14" s="52" t="s">
        <v>19</v>
      </c>
      <c r="I14" s="52" t="s">
        <v>17</v>
      </c>
      <c r="J14" s="52"/>
      <c r="K14" s="52" t="s">
        <v>17</v>
      </c>
      <c r="L14" s="52" t="s">
        <v>362</v>
      </c>
      <c r="M14" s="52">
        <v>156</v>
      </c>
      <c r="N14" s="52">
        <v>59</v>
      </c>
      <c r="O14" s="52">
        <v>215</v>
      </c>
      <c r="P14" s="52" t="s">
        <v>16</v>
      </c>
      <c r="Q14" s="53">
        <v>2000000</v>
      </c>
      <c r="R14" s="53"/>
      <c r="S14" s="55"/>
      <c r="T14" s="51" t="s">
        <v>200</v>
      </c>
      <c r="U14" s="51" t="s">
        <v>201</v>
      </c>
      <c r="V14" s="52">
        <v>128</v>
      </c>
      <c r="W14" s="56">
        <v>17</v>
      </c>
      <c r="X14" s="56">
        <v>8</v>
      </c>
      <c r="Y14" s="61">
        <v>8</v>
      </c>
      <c r="Z14" s="56">
        <v>0</v>
      </c>
      <c r="AA14" s="56"/>
      <c r="AB14" s="56">
        <f t="shared" si="0"/>
        <v>161</v>
      </c>
      <c r="AC14" s="72" t="s">
        <v>342</v>
      </c>
      <c r="AD14" s="58" t="s">
        <v>356</v>
      </c>
      <c r="AE14" s="57" t="s">
        <v>342</v>
      </c>
      <c r="AF14" s="51">
        <v>48029130600</v>
      </c>
      <c r="AG14" s="52" t="s">
        <v>9</v>
      </c>
      <c r="AH14" s="59">
        <v>0.5479999999999999</v>
      </c>
    </row>
    <row r="15" spans="1:34" ht="26.25" customHeight="1">
      <c r="A15" s="58">
        <v>14130</v>
      </c>
      <c r="B15" s="71" t="s">
        <v>143</v>
      </c>
      <c r="C15" s="73" t="s">
        <v>144</v>
      </c>
      <c r="D15" s="71" t="s">
        <v>65</v>
      </c>
      <c r="E15" s="71" t="s">
        <v>65</v>
      </c>
      <c r="F15" s="61">
        <v>79901</v>
      </c>
      <c r="G15" s="61">
        <v>13</v>
      </c>
      <c r="H15" s="61" t="s">
        <v>19</v>
      </c>
      <c r="I15" s="61" t="s">
        <v>17</v>
      </c>
      <c r="J15" s="61"/>
      <c r="K15" s="61" t="s">
        <v>17</v>
      </c>
      <c r="L15" s="61" t="s">
        <v>354</v>
      </c>
      <c r="M15" s="61">
        <v>159</v>
      </c>
      <c r="N15" s="61">
        <v>0</v>
      </c>
      <c r="O15" s="61">
        <v>159</v>
      </c>
      <c r="P15" s="61" t="s">
        <v>16</v>
      </c>
      <c r="Q15" s="69">
        <v>1351061</v>
      </c>
      <c r="R15" s="70" t="s">
        <v>17</v>
      </c>
      <c r="S15" s="65"/>
      <c r="T15" s="71" t="s">
        <v>140</v>
      </c>
      <c r="U15" s="71" t="s">
        <v>141</v>
      </c>
      <c r="V15" s="74">
        <v>128</v>
      </c>
      <c r="W15" s="74">
        <v>17</v>
      </c>
      <c r="X15" s="74">
        <v>4</v>
      </c>
      <c r="Y15" s="74">
        <v>8</v>
      </c>
      <c r="Z15" s="74">
        <v>4</v>
      </c>
      <c r="AA15" s="74"/>
      <c r="AB15" s="56">
        <f t="shared" si="0"/>
        <v>161</v>
      </c>
      <c r="AC15" s="57" t="s">
        <v>342</v>
      </c>
      <c r="AD15" s="58" t="s">
        <v>356</v>
      </c>
      <c r="AE15" s="75" t="s">
        <v>365</v>
      </c>
      <c r="AF15" s="71">
        <v>48141002800</v>
      </c>
      <c r="AG15" s="61" t="s">
        <v>9</v>
      </c>
      <c r="AH15" s="76">
        <v>0.619</v>
      </c>
    </row>
    <row r="16" spans="1:34" ht="20.25" customHeight="1">
      <c r="A16" s="50">
        <v>14279</v>
      </c>
      <c r="B16" s="51" t="s">
        <v>262</v>
      </c>
      <c r="C16" s="51" t="s">
        <v>263</v>
      </c>
      <c r="D16" s="51" t="s">
        <v>264</v>
      </c>
      <c r="E16" s="51" t="s">
        <v>265</v>
      </c>
      <c r="F16" s="52">
        <v>76849</v>
      </c>
      <c r="G16" s="52">
        <v>12</v>
      </c>
      <c r="H16" s="52" t="s">
        <v>8</v>
      </c>
      <c r="I16" s="52"/>
      <c r="J16" s="52" t="s">
        <v>17</v>
      </c>
      <c r="K16" s="52"/>
      <c r="L16" s="52" t="s">
        <v>361</v>
      </c>
      <c r="M16" s="52">
        <v>30</v>
      </c>
      <c r="N16" s="52">
        <v>0</v>
      </c>
      <c r="O16" s="52">
        <v>30</v>
      </c>
      <c r="P16" s="52" t="s">
        <v>4</v>
      </c>
      <c r="Q16" s="53">
        <v>218282</v>
      </c>
      <c r="R16" s="54" t="s">
        <v>17</v>
      </c>
      <c r="S16" s="55"/>
      <c r="T16" s="51" t="s">
        <v>255</v>
      </c>
      <c r="U16" s="51" t="s">
        <v>251</v>
      </c>
      <c r="V16" s="52">
        <v>127</v>
      </c>
      <c r="W16" s="56">
        <v>17</v>
      </c>
      <c r="X16" s="56">
        <v>8</v>
      </c>
      <c r="Y16" s="61">
        <v>8</v>
      </c>
      <c r="Z16" s="56">
        <v>0</v>
      </c>
      <c r="AA16" s="56"/>
      <c r="AB16" s="56">
        <f t="shared" si="0"/>
        <v>160</v>
      </c>
      <c r="AC16" s="57" t="s">
        <v>342</v>
      </c>
      <c r="AD16" s="58" t="s">
        <v>356</v>
      </c>
      <c r="AE16" s="57" t="s">
        <v>365</v>
      </c>
      <c r="AF16" s="51">
        <v>48267950100</v>
      </c>
      <c r="AG16" s="52" t="s">
        <v>47</v>
      </c>
      <c r="AH16" s="59">
        <v>0.14</v>
      </c>
    </row>
    <row r="17" spans="1:34" ht="20.25" customHeight="1">
      <c r="A17" s="50">
        <v>14276</v>
      </c>
      <c r="B17" s="51" t="s">
        <v>249</v>
      </c>
      <c r="C17" s="51" t="s">
        <v>252</v>
      </c>
      <c r="D17" s="51" t="s">
        <v>253</v>
      </c>
      <c r="E17" s="51" t="s">
        <v>105</v>
      </c>
      <c r="F17" s="52">
        <v>76044</v>
      </c>
      <c r="G17" s="52">
        <v>3</v>
      </c>
      <c r="H17" s="52" t="s">
        <v>8</v>
      </c>
      <c r="I17" s="52"/>
      <c r="J17" s="52" t="s">
        <v>17</v>
      </c>
      <c r="K17" s="52"/>
      <c r="L17" s="52" t="s">
        <v>361</v>
      </c>
      <c r="M17" s="52">
        <v>20</v>
      </c>
      <c r="N17" s="52">
        <v>0</v>
      </c>
      <c r="O17" s="52">
        <v>20</v>
      </c>
      <c r="P17" s="52" t="s">
        <v>16</v>
      </c>
      <c r="Q17" s="53">
        <v>150220</v>
      </c>
      <c r="R17" s="54" t="s">
        <v>17</v>
      </c>
      <c r="S17" s="55"/>
      <c r="T17" s="51" t="s">
        <v>250</v>
      </c>
      <c r="U17" s="51" t="s">
        <v>251</v>
      </c>
      <c r="V17" s="52">
        <v>127</v>
      </c>
      <c r="W17" s="56">
        <v>17</v>
      </c>
      <c r="X17" s="56">
        <v>8</v>
      </c>
      <c r="Y17" s="61">
        <v>8</v>
      </c>
      <c r="Z17" s="56">
        <v>0</v>
      </c>
      <c r="AA17" s="56"/>
      <c r="AB17" s="56">
        <f t="shared" si="0"/>
        <v>160</v>
      </c>
      <c r="AC17" s="57" t="s">
        <v>342</v>
      </c>
      <c r="AD17" s="58" t="s">
        <v>356</v>
      </c>
      <c r="AE17" s="57" t="s">
        <v>365</v>
      </c>
      <c r="AF17" s="51">
        <v>48251130100</v>
      </c>
      <c r="AG17" s="52" t="s">
        <v>47</v>
      </c>
      <c r="AH17" s="59">
        <v>0.053</v>
      </c>
    </row>
    <row r="18" spans="1:34" ht="20.25" customHeight="1">
      <c r="A18" s="50">
        <v>14066</v>
      </c>
      <c r="B18" s="51" t="s">
        <v>79</v>
      </c>
      <c r="C18" s="51" t="s">
        <v>82</v>
      </c>
      <c r="D18" s="51" t="s">
        <v>83</v>
      </c>
      <c r="E18" s="51" t="s">
        <v>84</v>
      </c>
      <c r="F18" s="52">
        <v>78415</v>
      </c>
      <c r="G18" s="52">
        <v>10</v>
      </c>
      <c r="H18" s="52" t="s">
        <v>19</v>
      </c>
      <c r="I18" s="52" t="s">
        <v>17</v>
      </c>
      <c r="J18" s="52"/>
      <c r="K18" s="52" t="s">
        <v>17</v>
      </c>
      <c r="L18" s="52" t="s">
        <v>362</v>
      </c>
      <c r="M18" s="52">
        <v>153</v>
      </c>
      <c r="N18" s="52">
        <v>0</v>
      </c>
      <c r="O18" s="52">
        <v>153</v>
      </c>
      <c r="P18" s="52" t="s">
        <v>16</v>
      </c>
      <c r="Q18" s="53">
        <v>2000000</v>
      </c>
      <c r="R18" s="53"/>
      <c r="S18" s="55"/>
      <c r="T18" s="51" t="s">
        <v>80</v>
      </c>
      <c r="U18" s="51" t="s">
        <v>81</v>
      </c>
      <c r="V18" s="52">
        <v>127</v>
      </c>
      <c r="W18" s="56">
        <v>17</v>
      </c>
      <c r="X18" s="56">
        <v>8</v>
      </c>
      <c r="Y18" s="61">
        <v>8</v>
      </c>
      <c r="Z18" s="56">
        <v>0</v>
      </c>
      <c r="AA18" s="56"/>
      <c r="AB18" s="56">
        <f t="shared" si="0"/>
        <v>160</v>
      </c>
      <c r="AC18" s="72" t="s">
        <v>342</v>
      </c>
      <c r="AD18" s="58" t="s">
        <v>356</v>
      </c>
      <c r="AE18" s="57" t="s">
        <v>365</v>
      </c>
      <c r="AF18" s="51">
        <v>48355001902</v>
      </c>
      <c r="AG18" s="52" t="s">
        <v>21</v>
      </c>
      <c r="AH18" s="59">
        <v>0.284</v>
      </c>
    </row>
    <row r="19" spans="1:34" ht="20.25" customHeight="1">
      <c r="A19" s="50">
        <v>14001</v>
      </c>
      <c r="B19" s="51" t="s">
        <v>10</v>
      </c>
      <c r="C19" s="51" t="s">
        <v>11</v>
      </c>
      <c r="D19" s="51" t="s">
        <v>12</v>
      </c>
      <c r="E19" s="51" t="s">
        <v>13</v>
      </c>
      <c r="F19" s="52">
        <v>75455</v>
      </c>
      <c r="G19" s="52">
        <v>4</v>
      </c>
      <c r="H19" s="52" t="s">
        <v>8</v>
      </c>
      <c r="I19" s="52" t="s">
        <v>17</v>
      </c>
      <c r="J19" s="52" t="s">
        <v>17</v>
      </c>
      <c r="K19" s="52"/>
      <c r="L19" s="52" t="s">
        <v>361</v>
      </c>
      <c r="M19" s="52">
        <v>76</v>
      </c>
      <c r="N19" s="52">
        <v>0</v>
      </c>
      <c r="O19" s="52">
        <v>76</v>
      </c>
      <c r="P19" s="52" t="s">
        <v>4</v>
      </c>
      <c r="Q19" s="53">
        <v>440277</v>
      </c>
      <c r="R19" s="53"/>
      <c r="S19" s="55"/>
      <c r="T19" s="51" t="s">
        <v>1</v>
      </c>
      <c r="U19" s="51" t="s">
        <v>3</v>
      </c>
      <c r="V19" s="52">
        <v>121</v>
      </c>
      <c r="W19" s="56">
        <v>17</v>
      </c>
      <c r="X19" s="56">
        <v>4</v>
      </c>
      <c r="Y19" s="61">
        <v>8</v>
      </c>
      <c r="Z19" s="56">
        <v>4</v>
      </c>
      <c r="AA19" s="56"/>
      <c r="AB19" s="56">
        <f t="shared" si="0"/>
        <v>154</v>
      </c>
      <c r="AC19" s="72" t="s">
        <v>342</v>
      </c>
      <c r="AD19" s="58" t="s">
        <v>356</v>
      </c>
      <c r="AE19" s="57" t="s">
        <v>365</v>
      </c>
      <c r="AF19" s="51">
        <v>48449950600</v>
      </c>
      <c r="AG19" s="52" t="s">
        <v>9</v>
      </c>
      <c r="AH19" s="59">
        <v>0.32299999999999995</v>
      </c>
    </row>
    <row r="20" spans="1:34" ht="20.25" customHeight="1">
      <c r="A20" s="50">
        <v>14000</v>
      </c>
      <c r="B20" s="51" t="s">
        <v>0</v>
      </c>
      <c r="C20" s="51" t="s">
        <v>5</v>
      </c>
      <c r="D20" s="51" t="s">
        <v>6</v>
      </c>
      <c r="E20" s="51" t="s">
        <v>7</v>
      </c>
      <c r="F20" s="52">
        <v>75482</v>
      </c>
      <c r="G20" s="52">
        <v>4</v>
      </c>
      <c r="H20" s="52" t="s">
        <v>8</v>
      </c>
      <c r="I20" s="52" t="s">
        <v>17</v>
      </c>
      <c r="J20" s="52" t="s">
        <v>17</v>
      </c>
      <c r="K20" s="52"/>
      <c r="L20" s="52" t="s">
        <v>361</v>
      </c>
      <c r="M20" s="52">
        <v>48</v>
      </c>
      <c r="N20" s="52">
        <v>0</v>
      </c>
      <c r="O20" s="52">
        <v>48</v>
      </c>
      <c r="P20" s="52" t="s">
        <v>4</v>
      </c>
      <c r="Q20" s="53">
        <v>312957</v>
      </c>
      <c r="R20" s="53"/>
      <c r="S20" s="55"/>
      <c r="T20" s="51" t="s">
        <v>1</v>
      </c>
      <c r="U20" s="51" t="s">
        <v>3</v>
      </c>
      <c r="V20" s="52">
        <v>121</v>
      </c>
      <c r="W20" s="56">
        <v>17</v>
      </c>
      <c r="X20" s="56">
        <v>4</v>
      </c>
      <c r="Y20" s="61">
        <v>8</v>
      </c>
      <c r="Z20" s="56">
        <v>4</v>
      </c>
      <c r="AA20" s="56"/>
      <c r="AB20" s="56">
        <f t="shared" si="0"/>
        <v>154</v>
      </c>
      <c r="AC20" s="72" t="s">
        <v>342</v>
      </c>
      <c r="AD20" s="58" t="s">
        <v>356</v>
      </c>
      <c r="AE20" s="57" t="s">
        <v>365</v>
      </c>
      <c r="AF20" s="51">
        <v>48223950402</v>
      </c>
      <c r="AG20" s="52" t="s">
        <v>9</v>
      </c>
      <c r="AH20" s="59">
        <v>0.185</v>
      </c>
    </row>
    <row r="21" spans="1:34" ht="39" customHeight="1">
      <c r="A21" s="67">
        <v>14100</v>
      </c>
      <c r="B21" s="68" t="s">
        <v>118</v>
      </c>
      <c r="C21" s="77" t="s">
        <v>337</v>
      </c>
      <c r="D21" s="77" t="s">
        <v>352</v>
      </c>
      <c r="E21" s="77" t="s">
        <v>327</v>
      </c>
      <c r="F21" s="78" t="s">
        <v>317</v>
      </c>
      <c r="G21" s="79" t="s">
        <v>328</v>
      </c>
      <c r="H21" s="56" t="s">
        <v>8</v>
      </c>
      <c r="I21" s="56" t="s">
        <v>17</v>
      </c>
      <c r="J21" s="56" t="s">
        <v>17</v>
      </c>
      <c r="K21" s="52"/>
      <c r="L21" s="56" t="s">
        <v>361</v>
      </c>
      <c r="M21" s="56">
        <v>72</v>
      </c>
      <c r="N21" s="56">
        <v>0</v>
      </c>
      <c r="O21" s="56">
        <v>72</v>
      </c>
      <c r="P21" s="56" t="s">
        <v>4</v>
      </c>
      <c r="Q21" s="54">
        <v>533827</v>
      </c>
      <c r="R21" s="54" t="s">
        <v>17</v>
      </c>
      <c r="S21" s="55"/>
      <c r="T21" s="67" t="s">
        <v>331</v>
      </c>
      <c r="U21" s="67" t="s">
        <v>119</v>
      </c>
      <c r="V21" s="56">
        <v>125</v>
      </c>
      <c r="W21" s="56">
        <v>17</v>
      </c>
      <c r="X21" s="56">
        <v>4</v>
      </c>
      <c r="Y21" s="61">
        <v>8</v>
      </c>
      <c r="Z21" s="56">
        <v>4</v>
      </c>
      <c r="AA21" s="56">
        <v>-5</v>
      </c>
      <c r="AB21" s="56">
        <f t="shared" si="0"/>
        <v>153</v>
      </c>
      <c r="AC21" s="72" t="s">
        <v>342</v>
      </c>
      <c r="AD21" s="58" t="s">
        <v>356</v>
      </c>
      <c r="AE21" s="57" t="s">
        <v>365</v>
      </c>
      <c r="AF21" s="80" t="s">
        <v>329</v>
      </c>
      <c r="AG21" s="61" t="s">
        <v>47</v>
      </c>
      <c r="AH21" s="81" t="s">
        <v>330</v>
      </c>
    </row>
    <row r="22" spans="1:34" ht="20.25" customHeight="1">
      <c r="A22" s="50">
        <v>14005</v>
      </c>
      <c r="B22" s="51" t="s">
        <v>22</v>
      </c>
      <c r="C22" s="51" t="s">
        <v>23</v>
      </c>
      <c r="D22" s="51" t="s">
        <v>24</v>
      </c>
      <c r="E22" s="51" t="s">
        <v>25</v>
      </c>
      <c r="F22" s="52">
        <v>75785</v>
      </c>
      <c r="G22" s="52">
        <v>4</v>
      </c>
      <c r="H22" s="52" t="s">
        <v>8</v>
      </c>
      <c r="I22" s="52"/>
      <c r="J22" s="52" t="s">
        <v>17</v>
      </c>
      <c r="K22" s="52"/>
      <c r="L22" s="52" t="s">
        <v>361</v>
      </c>
      <c r="M22" s="52">
        <v>84</v>
      </c>
      <c r="N22" s="52">
        <v>0</v>
      </c>
      <c r="O22" s="52">
        <v>84</v>
      </c>
      <c r="P22" s="52" t="s">
        <v>16</v>
      </c>
      <c r="Q22" s="53">
        <v>584999</v>
      </c>
      <c r="R22" s="53"/>
      <c r="S22" s="55"/>
      <c r="T22" s="51" t="s">
        <v>14</v>
      </c>
      <c r="U22" s="51" t="s">
        <v>15</v>
      </c>
      <c r="V22" s="52">
        <v>118</v>
      </c>
      <c r="W22" s="56">
        <v>17</v>
      </c>
      <c r="X22" s="56">
        <v>4</v>
      </c>
      <c r="Y22" s="61">
        <v>8</v>
      </c>
      <c r="Z22" s="56">
        <v>4</v>
      </c>
      <c r="AA22" s="56"/>
      <c r="AB22" s="56">
        <f t="shared" si="0"/>
        <v>151</v>
      </c>
      <c r="AC22" s="72" t="s">
        <v>342</v>
      </c>
      <c r="AD22" s="51" t="s">
        <v>356</v>
      </c>
      <c r="AE22" s="62" t="s">
        <v>342</v>
      </c>
      <c r="AF22" s="51">
        <v>48073950801</v>
      </c>
      <c r="AG22" s="52" t="s">
        <v>20</v>
      </c>
      <c r="AH22" s="59">
        <v>0.26</v>
      </c>
    </row>
    <row r="23" spans="1:34" ht="20.25" customHeight="1">
      <c r="A23" s="97" t="s">
        <v>332</v>
      </c>
      <c r="B23" s="97"/>
      <c r="C23" s="27">
        <v>9142518</v>
      </c>
      <c r="D23" s="97" t="s">
        <v>306</v>
      </c>
      <c r="E23" s="97"/>
      <c r="F23" s="97"/>
      <c r="G23" s="97"/>
      <c r="H23" s="97"/>
      <c r="I23" s="97"/>
      <c r="J23" s="97"/>
      <c r="K23" s="97"/>
      <c r="L23" s="97"/>
      <c r="M23" s="97"/>
      <c r="N23" s="97"/>
      <c r="O23" s="97"/>
      <c r="P23" s="97"/>
      <c r="Q23" s="7">
        <f>SUM(Q8:Q22)</f>
        <v>9417829</v>
      </c>
      <c r="R23" s="7"/>
      <c r="S23" s="30"/>
      <c r="T23" s="2"/>
      <c r="U23" s="2"/>
      <c r="V23" s="17"/>
      <c r="W23" s="18"/>
      <c r="X23" s="18"/>
      <c r="Y23" s="17"/>
      <c r="Z23" s="18"/>
      <c r="AA23" s="18"/>
      <c r="AB23" s="18"/>
      <c r="AC23" s="33"/>
      <c r="AD23" s="2"/>
      <c r="AE23" s="17"/>
      <c r="AF23" s="2"/>
      <c r="AG23" s="17"/>
      <c r="AH23" s="21"/>
    </row>
    <row r="24" spans="1:34" ht="31.5" customHeight="1">
      <c r="A24" s="107" t="s">
        <v>333</v>
      </c>
      <c r="B24" s="107"/>
      <c r="C24" s="104">
        <v>3041542</v>
      </c>
      <c r="D24" s="2"/>
      <c r="E24" s="2"/>
      <c r="F24" s="17"/>
      <c r="G24" s="17"/>
      <c r="H24" s="17"/>
      <c r="I24" s="17"/>
      <c r="J24" s="17"/>
      <c r="K24" s="17"/>
      <c r="L24" s="17"/>
      <c r="M24" s="17"/>
      <c r="N24" s="17"/>
      <c r="O24" s="17"/>
      <c r="P24" s="19"/>
      <c r="Q24" s="7"/>
      <c r="R24" s="7"/>
      <c r="S24" s="30"/>
      <c r="T24" s="2"/>
      <c r="U24" s="2"/>
      <c r="V24" s="17"/>
      <c r="W24" s="18"/>
      <c r="X24" s="18"/>
      <c r="Y24" s="17"/>
      <c r="Z24" s="18"/>
      <c r="AA24" s="18"/>
      <c r="AB24" s="18"/>
      <c r="AC24" s="33"/>
      <c r="AD24" s="2"/>
      <c r="AE24" s="17"/>
      <c r="AF24" s="2"/>
      <c r="AG24" s="17"/>
      <c r="AH24" s="21"/>
    </row>
    <row r="25" spans="1:34" ht="20.25" customHeight="1">
      <c r="A25" s="48" t="str">
        <f>CONCATENATE("Region ",G26,"/",H26)</f>
        <v>Region 1/Rural</v>
      </c>
      <c r="B25" s="47"/>
      <c r="C25" s="3"/>
      <c r="D25" s="3"/>
      <c r="E25" s="3"/>
      <c r="F25" s="16"/>
      <c r="G25" s="16"/>
      <c r="H25" s="16"/>
      <c r="I25" s="16"/>
      <c r="J25" s="16"/>
      <c r="K25" s="16"/>
      <c r="L25" s="16"/>
      <c r="M25" s="16"/>
      <c r="N25" s="16"/>
      <c r="O25" s="16"/>
      <c r="P25" s="16"/>
      <c r="Q25" s="5"/>
      <c r="R25" s="5"/>
      <c r="S25" s="31"/>
      <c r="T25" s="3"/>
      <c r="U25" s="3"/>
      <c r="V25" s="16"/>
      <c r="W25" s="18"/>
      <c r="X25" s="18"/>
      <c r="Y25" s="17"/>
      <c r="Z25" s="32"/>
      <c r="AA25" s="32"/>
      <c r="AB25" s="18"/>
      <c r="AC25" s="33"/>
      <c r="AD25" s="3"/>
      <c r="AE25" s="16"/>
      <c r="AF25" s="3"/>
      <c r="AG25" s="16"/>
      <c r="AH25" s="23"/>
    </row>
    <row r="26" spans="1:34" ht="20.25" customHeight="1">
      <c r="A26" s="50">
        <v>14170</v>
      </c>
      <c r="B26" s="51" t="s">
        <v>174</v>
      </c>
      <c r="C26" s="51" t="s">
        <v>176</v>
      </c>
      <c r="D26" s="51" t="s">
        <v>177</v>
      </c>
      <c r="E26" s="51" t="s">
        <v>178</v>
      </c>
      <c r="F26" s="52">
        <v>79007</v>
      </c>
      <c r="G26" s="52">
        <v>1</v>
      </c>
      <c r="H26" s="52" t="s">
        <v>8</v>
      </c>
      <c r="I26" s="52"/>
      <c r="J26" s="52"/>
      <c r="K26" s="56"/>
      <c r="L26" s="56" t="s">
        <v>354</v>
      </c>
      <c r="M26" s="56">
        <v>46</v>
      </c>
      <c r="N26" s="56">
        <v>2</v>
      </c>
      <c r="O26" s="56">
        <v>48</v>
      </c>
      <c r="P26" s="56" t="s">
        <v>16</v>
      </c>
      <c r="Q26" s="82">
        <v>680447</v>
      </c>
      <c r="R26" s="82"/>
      <c r="S26" s="55" t="s">
        <v>17</v>
      </c>
      <c r="T26" s="68" t="s">
        <v>175</v>
      </c>
      <c r="U26" s="68" t="s">
        <v>141</v>
      </c>
      <c r="V26" s="56">
        <v>128</v>
      </c>
      <c r="W26" s="56">
        <v>17</v>
      </c>
      <c r="X26" s="56">
        <v>4</v>
      </c>
      <c r="Y26" s="56">
        <v>0</v>
      </c>
      <c r="Z26" s="56">
        <v>2</v>
      </c>
      <c r="AA26" s="56"/>
      <c r="AB26" s="56">
        <f>SUM(V26:Z26)</f>
        <v>151</v>
      </c>
      <c r="AC26" s="57" t="s">
        <v>342</v>
      </c>
      <c r="AD26" s="68" t="s">
        <v>356</v>
      </c>
      <c r="AE26" s="72" t="s">
        <v>365</v>
      </c>
      <c r="AF26" s="68">
        <v>48233950900</v>
      </c>
      <c r="AG26" s="56" t="s">
        <v>21</v>
      </c>
      <c r="AH26" s="59">
        <v>0.046</v>
      </c>
    </row>
    <row r="27" spans="1:34" s="106" customFormat="1" ht="30.75" customHeight="1">
      <c r="A27" s="103" t="s">
        <v>332</v>
      </c>
      <c r="B27" s="103"/>
      <c r="C27" s="104">
        <v>698573</v>
      </c>
      <c r="D27" s="103" t="s">
        <v>306</v>
      </c>
      <c r="E27" s="103"/>
      <c r="F27" s="103"/>
      <c r="G27" s="103"/>
      <c r="H27" s="103"/>
      <c r="I27" s="103"/>
      <c r="J27" s="103"/>
      <c r="K27" s="103"/>
      <c r="L27" s="103"/>
      <c r="M27" s="103"/>
      <c r="N27" s="103"/>
      <c r="O27" s="103"/>
      <c r="P27" s="103"/>
      <c r="Q27" s="105">
        <f>Q26</f>
        <v>680447</v>
      </c>
      <c r="R27" s="105"/>
      <c r="S27" s="30"/>
      <c r="T27" s="11"/>
      <c r="U27" s="11"/>
      <c r="V27" s="18"/>
      <c r="W27" s="18"/>
      <c r="X27" s="18"/>
      <c r="Y27" s="18"/>
      <c r="Z27" s="18"/>
      <c r="AA27" s="18"/>
      <c r="AB27" s="18"/>
      <c r="AC27" s="33"/>
      <c r="AD27" s="11"/>
      <c r="AE27" s="33"/>
      <c r="AF27" s="11"/>
      <c r="AG27" s="18"/>
      <c r="AH27" s="21"/>
    </row>
    <row r="28" spans="1:34" ht="20.25" customHeight="1">
      <c r="A28" s="48" t="str">
        <f>CONCATENATE("Region ",G29,"/",H29)</f>
        <v>Region 1/Urban</v>
      </c>
      <c r="B28" s="49"/>
      <c r="C28" s="2"/>
      <c r="D28" s="2"/>
      <c r="E28" s="2"/>
      <c r="F28" s="17"/>
      <c r="G28" s="17"/>
      <c r="H28" s="17"/>
      <c r="I28" s="17"/>
      <c r="J28" s="17"/>
      <c r="K28" s="17"/>
      <c r="L28" s="17"/>
      <c r="M28" s="17"/>
      <c r="N28" s="17"/>
      <c r="O28" s="17"/>
      <c r="P28" s="17"/>
      <c r="Q28" s="4"/>
      <c r="R28" s="4"/>
      <c r="S28" s="28"/>
      <c r="T28" s="2"/>
      <c r="U28" s="2"/>
      <c r="V28" s="17"/>
      <c r="W28" s="18"/>
      <c r="X28" s="18"/>
      <c r="Y28" s="17"/>
      <c r="Z28" s="18"/>
      <c r="AA28" s="18"/>
      <c r="AB28" s="18"/>
      <c r="AC28" s="33"/>
      <c r="AD28" s="2"/>
      <c r="AE28" s="19"/>
      <c r="AF28" s="2"/>
      <c r="AG28" s="17"/>
      <c r="AH28" s="21"/>
    </row>
    <row r="29" spans="1:34" ht="25.5" customHeight="1">
      <c r="A29" s="67">
        <v>14284</v>
      </c>
      <c r="B29" s="68" t="s">
        <v>272</v>
      </c>
      <c r="C29" s="77" t="s">
        <v>351</v>
      </c>
      <c r="D29" s="68" t="s">
        <v>179</v>
      </c>
      <c r="E29" s="68" t="s">
        <v>179</v>
      </c>
      <c r="F29" s="56">
        <v>79424</v>
      </c>
      <c r="G29" s="56">
        <v>1</v>
      </c>
      <c r="H29" s="56" t="s">
        <v>19</v>
      </c>
      <c r="I29" s="56"/>
      <c r="J29" s="56"/>
      <c r="K29" s="56"/>
      <c r="L29" s="56" t="s">
        <v>354</v>
      </c>
      <c r="M29" s="56">
        <v>96</v>
      </c>
      <c r="N29" s="56">
        <v>0</v>
      </c>
      <c r="O29" s="56">
        <v>96</v>
      </c>
      <c r="P29" s="56" t="s">
        <v>16</v>
      </c>
      <c r="Q29" s="82">
        <v>1155591</v>
      </c>
      <c r="R29" s="54" t="s">
        <v>17</v>
      </c>
      <c r="S29" s="55"/>
      <c r="T29" s="68" t="s">
        <v>273</v>
      </c>
      <c r="U29" s="68" t="s">
        <v>268</v>
      </c>
      <c r="V29" s="56">
        <v>128</v>
      </c>
      <c r="W29" s="56">
        <v>17</v>
      </c>
      <c r="X29" s="56">
        <v>4</v>
      </c>
      <c r="Y29" s="56">
        <v>8</v>
      </c>
      <c r="Z29" s="56">
        <v>4</v>
      </c>
      <c r="AA29" s="56"/>
      <c r="AB29" s="56">
        <f>SUM(V29:Z29)</f>
        <v>161</v>
      </c>
      <c r="AC29" s="72" t="s">
        <v>342</v>
      </c>
      <c r="AD29" s="68" t="s">
        <v>356</v>
      </c>
      <c r="AE29" s="72" t="s">
        <v>365</v>
      </c>
      <c r="AF29" s="68">
        <v>48303010407</v>
      </c>
      <c r="AG29" s="56" t="s">
        <v>20</v>
      </c>
      <c r="AH29" s="59">
        <v>0.046</v>
      </c>
    </row>
    <row r="30" spans="1:34" s="106" customFormat="1" ht="30.75" customHeight="1">
      <c r="A30" s="103" t="s">
        <v>332</v>
      </c>
      <c r="B30" s="103"/>
      <c r="C30" s="104">
        <v>1218603</v>
      </c>
      <c r="D30" s="103" t="s">
        <v>306</v>
      </c>
      <c r="E30" s="103"/>
      <c r="F30" s="103"/>
      <c r="G30" s="103"/>
      <c r="H30" s="103"/>
      <c r="I30" s="103"/>
      <c r="J30" s="103"/>
      <c r="K30" s="103"/>
      <c r="L30" s="103"/>
      <c r="M30" s="103"/>
      <c r="N30" s="103"/>
      <c r="O30" s="103"/>
      <c r="P30" s="103"/>
      <c r="Q30" s="105">
        <f>Q29</f>
        <v>1155591</v>
      </c>
      <c r="R30" s="105"/>
      <c r="S30" s="30"/>
      <c r="T30" s="11"/>
      <c r="U30" s="11"/>
      <c r="V30" s="18"/>
      <c r="W30" s="18"/>
      <c r="X30" s="18"/>
      <c r="Y30" s="18"/>
      <c r="Z30" s="18"/>
      <c r="AA30" s="18"/>
      <c r="AB30" s="18"/>
      <c r="AC30" s="33"/>
      <c r="AD30" s="11"/>
      <c r="AE30" s="33"/>
      <c r="AF30" s="11"/>
      <c r="AG30" s="18"/>
      <c r="AH30" s="21"/>
    </row>
    <row r="31" spans="1:34" ht="20.25" customHeight="1">
      <c r="A31" s="48" t="s">
        <v>375</v>
      </c>
      <c r="B31" s="49"/>
      <c r="C31" s="2"/>
      <c r="D31" s="2"/>
      <c r="E31" s="2"/>
      <c r="F31" s="17"/>
      <c r="G31" s="17"/>
      <c r="H31" s="17"/>
      <c r="I31" s="17"/>
      <c r="J31" s="17"/>
      <c r="K31" s="17"/>
      <c r="L31" s="17"/>
      <c r="M31" s="17"/>
      <c r="N31" s="17"/>
      <c r="O31" s="17"/>
      <c r="P31" s="17"/>
      <c r="Q31" s="4"/>
      <c r="R31" s="4"/>
      <c r="S31" s="28"/>
      <c r="T31" s="2"/>
      <c r="U31" s="2"/>
      <c r="V31" s="17"/>
      <c r="W31" s="18"/>
      <c r="X31" s="18"/>
      <c r="Y31" s="17"/>
      <c r="Z31" s="18"/>
      <c r="AA31" s="18"/>
      <c r="AB31" s="18"/>
      <c r="AC31" s="33"/>
      <c r="AD31" s="2"/>
      <c r="AE31" s="19"/>
      <c r="AF31" s="2"/>
      <c r="AG31" s="17"/>
      <c r="AH31" s="21"/>
    </row>
    <row r="32" spans="1:34" ht="20.25" customHeight="1">
      <c r="A32" s="50">
        <v>14122</v>
      </c>
      <c r="B32" s="51" t="s">
        <v>133</v>
      </c>
      <c r="C32" s="51" t="s">
        <v>136</v>
      </c>
      <c r="D32" s="51" t="s">
        <v>137</v>
      </c>
      <c r="E32" s="51" t="s">
        <v>138</v>
      </c>
      <c r="F32" s="52">
        <v>76802</v>
      </c>
      <c r="G32" s="52">
        <v>2</v>
      </c>
      <c r="H32" s="52" t="s">
        <v>8</v>
      </c>
      <c r="I32" s="52"/>
      <c r="J32" s="52"/>
      <c r="K32" s="52"/>
      <c r="L32" s="52" t="s">
        <v>354</v>
      </c>
      <c r="M32" s="52">
        <v>51</v>
      </c>
      <c r="N32" s="52">
        <v>9</v>
      </c>
      <c r="O32" s="52">
        <v>60</v>
      </c>
      <c r="P32" s="52" t="s">
        <v>16</v>
      </c>
      <c r="Q32" s="53">
        <v>555000</v>
      </c>
      <c r="R32" s="53"/>
      <c r="S32" s="55" t="s">
        <v>17</v>
      </c>
      <c r="T32" s="51" t="s">
        <v>134</v>
      </c>
      <c r="U32" s="51" t="s">
        <v>135</v>
      </c>
      <c r="V32" s="52">
        <v>134</v>
      </c>
      <c r="W32" s="56">
        <v>17</v>
      </c>
      <c r="X32" s="56">
        <v>4</v>
      </c>
      <c r="Y32" s="52">
        <v>8</v>
      </c>
      <c r="Z32" s="56">
        <v>4</v>
      </c>
      <c r="AA32" s="56"/>
      <c r="AB32" s="56">
        <f>SUM(V32:Z32)</f>
        <v>167</v>
      </c>
      <c r="AC32" s="72" t="s">
        <v>342</v>
      </c>
      <c r="AD32" s="68" t="s">
        <v>356</v>
      </c>
      <c r="AE32" s="72" t="s">
        <v>365</v>
      </c>
      <c r="AF32" s="51">
        <v>48049951200</v>
      </c>
      <c r="AG32" s="52" t="s">
        <v>20</v>
      </c>
      <c r="AH32" s="59">
        <v>0.095</v>
      </c>
    </row>
    <row r="33" spans="1:34" s="106" customFormat="1" ht="30.75" customHeight="1">
      <c r="A33" s="103" t="s">
        <v>332</v>
      </c>
      <c r="B33" s="103"/>
      <c r="C33" s="104">
        <v>570619</v>
      </c>
      <c r="D33" s="103" t="s">
        <v>306</v>
      </c>
      <c r="E33" s="103"/>
      <c r="F33" s="103"/>
      <c r="G33" s="103"/>
      <c r="H33" s="103"/>
      <c r="I33" s="103"/>
      <c r="J33" s="103"/>
      <c r="K33" s="103"/>
      <c r="L33" s="103"/>
      <c r="M33" s="103"/>
      <c r="N33" s="103"/>
      <c r="O33" s="103"/>
      <c r="P33" s="103"/>
      <c r="Q33" s="105">
        <f>Q32</f>
        <v>555000</v>
      </c>
      <c r="R33" s="105"/>
      <c r="S33" s="30"/>
      <c r="T33" s="11"/>
      <c r="U33" s="11"/>
      <c r="V33" s="18"/>
      <c r="W33" s="18"/>
      <c r="X33" s="18"/>
      <c r="Y33" s="18"/>
      <c r="Z33" s="18"/>
      <c r="AA33" s="18"/>
      <c r="AB33" s="18"/>
      <c r="AC33" s="33"/>
      <c r="AD33" s="11"/>
      <c r="AE33" s="33"/>
      <c r="AF33" s="11"/>
      <c r="AG33" s="18"/>
      <c r="AH33" s="21"/>
    </row>
    <row r="34" spans="1:34" ht="20.25" customHeight="1">
      <c r="A34" s="48" t="str">
        <f>CONCATENATE("Region ",G35,"/",H35)</f>
        <v>Region 2/Urban</v>
      </c>
      <c r="B34" s="49"/>
      <c r="C34" s="2"/>
      <c r="D34" s="2"/>
      <c r="E34" s="2"/>
      <c r="F34" s="17"/>
      <c r="G34" s="17"/>
      <c r="H34" s="17"/>
      <c r="I34" s="17"/>
      <c r="J34" s="17"/>
      <c r="K34" s="17"/>
      <c r="L34" s="17"/>
      <c r="M34" s="17"/>
      <c r="N34" s="17"/>
      <c r="O34" s="17"/>
      <c r="P34" s="17"/>
      <c r="Q34" s="4"/>
      <c r="R34" s="4"/>
      <c r="S34" s="28"/>
      <c r="T34" s="2"/>
      <c r="U34" s="2"/>
      <c r="V34" s="17"/>
      <c r="W34" s="18"/>
      <c r="X34" s="18"/>
      <c r="Y34" s="17"/>
      <c r="Z34" s="18"/>
      <c r="AA34" s="18"/>
      <c r="AB34" s="18"/>
      <c r="AC34" s="33"/>
      <c r="AD34" s="2"/>
      <c r="AE34" s="19"/>
      <c r="AF34" s="2"/>
      <c r="AG34" s="17"/>
      <c r="AH34" s="21"/>
    </row>
    <row r="35" spans="1:34" ht="20.25" customHeight="1">
      <c r="A35" s="50">
        <v>14182</v>
      </c>
      <c r="B35" s="51" t="s">
        <v>190</v>
      </c>
      <c r="C35" s="51" t="s">
        <v>192</v>
      </c>
      <c r="D35" s="51" t="s">
        <v>188</v>
      </c>
      <c r="E35" s="51" t="s">
        <v>189</v>
      </c>
      <c r="F35" s="52">
        <v>79603</v>
      </c>
      <c r="G35" s="52">
        <v>2</v>
      </c>
      <c r="H35" s="52" t="s">
        <v>19</v>
      </c>
      <c r="I35" s="52"/>
      <c r="J35" s="52"/>
      <c r="K35" s="52"/>
      <c r="L35" s="52" t="s">
        <v>354</v>
      </c>
      <c r="M35" s="52">
        <v>45</v>
      </c>
      <c r="N35" s="52">
        <v>3</v>
      </c>
      <c r="O35" s="52">
        <v>48</v>
      </c>
      <c r="P35" s="52" t="s">
        <v>4</v>
      </c>
      <c r="Q35" s="53">
        <v>500000</v>
      </c>
      <c r="R35" s="53"/>
      <c r="S35" s="55"/>
      <c r="T35" s="51" t="s">
        <v>187</v>
      </c>
      <c r="U35" s="51" t="s">
        <v>191</v>
      </c>
      <c r="V35" s="52">
        <v>121</v>
      </c>
      <c r="W35" s="56">
        <v>17</v>
      </c>
      <c r="X35" s="56">
        <v>8</v>
      </c>
      <c r="Y35" s="52">
        <v>8</v>
      </c>
      <c r="Z35" s="56">
        <v>0</v>
      </c>
      <c r="AA35" s="56"/>
      <c r="AB35" s="56">
        <f>SUM(V35:Z35)</f>
        <v>154</v>
      </c>
      <c r="AC35" s="72" t="s">
        <v>342</v>
      </c>
      <c r="AD35" s="68" t="s">
        <v>356</v>
      </c>
      <c r="AE35" s="72" t="s">
        <v>365</v>
      </c>
      <c r="AF35" s="51">
        <v>48441011200</v>
      </c>
      <c r="AG35" s="52" t="s">
        <v>21</v>
      </c>
      <c r="AH35" s="59">
        <v>0.218</v>
      </c>
    </row>
    <row r="36" spans="1:34" s="106" customFormat="1" ht="30.75" customHeight="1">
      <c r="A36" s="103" t="s">
        <v>332</v>
      </c>
      <c r="B36" s="103"/>
      <c r="C36" s="104">
        <v>560764</v>
      </c>
      <c r="D36" s="103" t="s">
        <v>306</v>
      </c>
      <c r="E36" s="103"/>
      <c r="F36" s="103"/>
      <c r="G36" s="103"/>
      <c r="H36" s="103"/>
      <c r="I36" s="103"/>
      <c r="J36" s="103"/>
      <c r="K36" s="103"/>
      <c r="L36" s="103"/>
      <c r="M36" s="103"/>
      <c r="N36" s="103"/>
      <c r="O36" s="103"/>
      <c r="P36" s="103"/>
      <c r="Q36" s="105">
        <f>SUM(Q35:Q35)</f>
        <v>500000</v>
      </c>
      <c r="R36" s="105"/>
      <c r="S36" s="30"/>
      <c r="T36" s="11"/>
      <c r="U36" s="11"/>
      <c r="V36" s="18"/>
      <c r="W36" s="18"/>
      <c r="X36" s="18"/>
      <c r="Y36" s="18"/>
      <c r="Z36" s="18"/>
      <c r="AA36" s="18"/>
      <c r="AB36" s="18"/>
      <c r="AC36" s="33"/>
      <c r="AD36" s="11"/>
      <c r="AE36" s="33"/>
      <c r="AF36" s="11"/>
      <c r="AG36" s="18"/>
      <c r="AH36" s="21"/>
    </row>
    <row r="37" spans="1:34" ht="20.25" customHeight="1">
      <c r="A37" s="48" t="str">
        <f>CONCATENATE("Region ",G38,"/",H38)</f>
        <v>Region 3/Rural</v>
      </c>
      <c r="B37" s="49"/>
      <c r="C37" s="2"/>
      <c r="D37" s="2"/>
      <c r="E37" s="2"/>
      <c r="F37" s="17"/>
      <c r="G37" s="17"/>
      <c r="H37" s="17"/>
      <c r="I37" s="17"/>
      <c r="J37" s="17"/>
      <c r="K37" s="17"/>
      <c r="L37" s="17"/>
      <c r="M37" s="17"/>
      <c r="N37" s="17"/>
      <c r="O37" s="17"/>
      <c r="P37" s="17"/>
      <c r="Q37" s="4"/>
      <c r="R37" s="4"/>
      <c r="S37" s="28"/>
      <c r="T37" s="2"/>
      <c r="U37" s="2"/>
      <c r="V37" s="17"/>
      <c r="W37" s="18"/>
      <c r="X37" s="18"/>
      <c r="Y37" s="17"/>
      <c r="Z37" s="18"/>
      <c r="AA37" s="18"/>
      <c r="AB37" s="18"/>
      <c r="AC37" s="33"/>
      <c r="AD37" s="2"/>
      <c r="AE37" s="19"/>
      <c r="AF37" s="2"/>
      <c r="AG37" s="17"/>
      <c r="AH37" s="21"/>
    </row>
    <row r="38" spans="1:34" ht="27" customHeight="1">
      <c r="A38" s="67">
        <v>14266</v>
      </c>
      <c r="B38" s="68" t="s">
        <v>229</v>
      </c>
      <c r="C38" s="77" t="s">
        <v>232</v>
      </c>
      <c r="D38" s="68" t="s">
        <v>233</v>
      </c>
      <c r="E38" s="68" t="s">
        <v>211</v>
      </c>
      <c r="F38" s="56">
        <v>75076</v>
      </c>
      <c r="G38" s="56">
        <v>3</v>
      </c>
      <c r="H38" s="56" t="s">
        <v>8</v>
      </c>
      <c r="I38" s="56"/>
      <c r="J38" s="56"/>
      <c r="K38" s="56"/>
      <c r="L38" s="56" t="s">
        <v>354</v>
      </c>
      <c r="M38" s="56">
        <v>47</v>
      </c>
      <c r="N38" s="56">
        <v>9</v>
      </c>
      <c r="O38" s="56">
        <v>56</v>
      </c>
      <c r="P38" s="56" t="s">
        <v>16</v>
      </c>
      <c r="Q38" s="82">
        <v>571794</v>
      </c>
      <c r="R38" s="54" t="s">
        <v>17</v>
      </c>
      <c r="S38" s="55"/>
      <c r="T38" s="68" t="s">
        <v>230</v>
      </c>
      <c r="U38" s="68" t="s">
        <v>231</v>
      </c>
      <c r="V38" s="56">
        <v>134</v>
      </c>
      <c r="W38" s="56">
        <v>17</v>
      </c>
      <c r="X38" s="56">
        <v>4</v>
      </c>
      <c r="Y38" s="56">
        <v>8</v>
      </c>
      <c r="Z38" s="56">
        <v>4</v>
      </c>
      <c r="AA38" s="56"/>
      <c r="AB38" s="56">
        <f>SUM(V38:Z38)</f>
        <v>167</v>
      </c>
      <c r="AC38" s="72" t="s">
        <v>342</v>
      </c>
      <c r="AD38" s="68" t="s">
        <v>356</v>
      </c>
      <c r="AE38" s="72" t="s">
        <v>365</v>
      </c>
      <c r="AF38" s="68">
        <v>48181000302</v>
      </c>
      <c r="AG38" s="56" t="s">
        <v>20</v>
      </c>
      <c r="AH38" s="59">
        <v>0.084</v>
      </c>
    </row>
    <row r="39" spans="1:34" s="106" customFormat="1" ht="30.75" customHeight="1">
      <c r="A39" s="103" t="s">
        <v>332</v>
      </c>
      <c r="B39" s="103"/>
      <c r="C39" s="104">
        <v>582088</v>
      </c>
      <c r="D39" s="103" t="s">
        <v>306</v>
      </c>
      <c r="E39" s="103"/>
      <c r="F39" s="103"/>
      <c r="G39" s="103"/>
      <c r="H39" s="103"/>
      <c r="I39" s="103"/>
      <c r="J39" s="103"/>
      <c r="K39" s="103"/>
      <c r="L39" s="103"/>
      <c r="M39" s="103"/>
      <c r="N39" s="103"/>
      <c r="O39" s="103"/>
      <c r="P39" s="103"/>
      <c r="Q39" s="105">
        <f>SUM(Q38:Q38)</f>
        <v>571794</v>
      </c>
      <c r="R39" s="105"/>
      <c r="S39" s="30"/>
      <c r="T39" s="11"/>
      <c r="U39" s="11"/>
      <c r="V39" s="18"/>
      <c r="W39" s="18"/>
      <c r="X39" s="18"/>
      <c r="Y39" s="18"/>
      <c r="Z39" s="18"/>
      <c r="AA39" s="18"/>
      <c r="AB39" s="18"/>
      <c r="AC39" s="33"/>
      <c r="AD39" s="11"/>
      <c r="AE39" s="33"/>
      <c r="AF39" s="11"/>
      <c r="AG39" s="18"/>
      <c r="AH39" s="21"/>
    </row>
    <row r="40" spans="1:34" ht="20.25" customHeight="1">
      <c r="A40" s="48" t="str">
        <f>CONCATENATE("Region ",G41,"/",H41)</f>
        <v>Region 3/Urban</v>
      </c>
      <c r="B40" s="49"/>
      <c r="C40" s="2"/>
      <c r="D40" s="2"/>
      <c r="E40" s="2"/>
      <c r="F40" s="17"/>
      <c r="G40" s="17"/>
      <c r="H40" s="17"/>
      <c r="I40" s="17"/>
      <c r="J40" s="17"/>
      <c r="K40" s="17"/>
      <c r="L40" s="17"/>
      <c r="M40" s="17"/>
      <c r="N40" s="17"/>
      <c r="O40" s="17"/>
      <c r="P40" s="17"/>
      <c r="Q40" s="4"/>
      <c r="R40" s="4"/>
      <c r="S40" s="28"/>
      <c r="T40" s="2"/>
      <c r="U40" s="2"/>
      <c r="V40" s="17"/>
      <c r="W40" s="18"/>
      <c r="X40" s="18"/>
      <c r="Y40" s="17"/>
      <c r="Z40" s="18"/>
      <c r="AA40" s="18"/>
      <c r="AB40" s="18"/>
      <c r="AC40" s="33"/>
      <c r="AD40" s="2"/>
      <c r="AE40" s="19"/>
      <c r="AF40" s="2"/>
      <c r="AG40" s="17"/>
      <c r="AH40" s="21"/>
    </row>
    <row r="41" spans="1:34" ht="20.25" customHeight="1">
      <c r="A41" s="50">
        <v>14205</v>
      </c>
      <c r="B41" s="51" t="s">
        <v>203</v>
      </c>
      <c r="C41" s="51" t="s">
        <v>204</v>
      </c>
      <c r="D41" s="51" t="s">
        <v>72</v>
      </c>
      <c r="E41" s="51" t="s">
        <v>109</v>
      </c>
      <c r="F41" s="52">
        <v>76052</v>
      </c>
      <c r="G41" s="52">
        <v>3</v>
      </c>
      <c r="H41" s="52" t="s">
        <v>19</v>
      </c>
      <c r="I41" s="52"/>
      <c r="J41" s="52"/>
      <c r="K41" s="52"/>
      <c r="L41" s="52" t="s">
        <v>354</v>
      </c>
      <c r="M41" s="52">
        <v>144</v>
      </c>
      <c r="N41" s="52">
        <v>16</v>
      </c>
      <c r="O41" s="52">
        <v>160</v>
      </c>
      <c r="P41" s="52" t="s">
        <v>16</v>
      </c>
      <c r="Q41" s="53">
        <v>1500000</v>
      </c>
      <c r="R41" s="53"/>
      <c r="S41" s="55"/>
      <c r="T41" s="51" t="s">
        <v>120</v>
      </c>
      <c r="U41" s="51" t="s">
        <v>116</v>
      </c>
      <c r="V41" s="52">
        <v>132</v>
      </c>
      <c r="W41" s="56">
        <v>17</v>
      </c>
      <c r="X41" s="56">
        <v>4</v>
      </c>
      <c r="Y41" s="56">
        <v>8</v>
      </c>
      <c r="Z41" s="56">
        <v>4</v>
      </c>
      <c r="AA41" s="56"/>
      <c r="AB41" s="56">
        <f aca="true" t="shared" si="1" ref="AB41:AB48">SUM(V41:Z41)</f>
        <v>165</v>
      </c>
      <c r="AC41" s="72" t="s">
        <v>342</v>
      </c>
      <c r="AD41" s="68" t="s">
        <v>356</v>
      </c>
      <c r="AE41" s="72" t="s">
        <v>342</v>
      </c>
      <c r="AF41" s="51">
        <v>48439114103</v>
      </c>
      <c r="AG41" s="52" t="s">
        <v>20</v>
      </c>
      <c r="AH41" s="59">
        <v>0.03</v>
      </c>
    </row>
    <row r="42" spans="1:34" ht="27.75" customHeight="1">
      <c r="A42" s="67">
        <v>14088</v>
      </c>
      <c r="B42" s="77" t="s">
        <v>106</v>
      </c>
      <c r="C42" s="77" t="s">
        <v>107</v>
      </c>
      <c r="D42" s="68" t="s">
        <v>108</v>
      </c>
      <c r="E42" s="68" t="s">
        <v>109</v>
      </c>
      <c r="F42" s="56">
        <v>76131</v>
      </c>
      <c r="G42" s="56">
        <v>3</v>
      </c>
      <c r="H42" s="56" t="s">
        <v>19</v>
      </c>
      <c r="I42" s="56"/>
      <c r="J42" s="56"/>
      <c r="K42" s="56"/>
      <c r="L42" s="56" t="s">
        <v>354</v>
      </c>
      <c r="M42" s="56">
        <v>140</v>
      </c>
      <c r="N42" s="56">
        <v>54</v>
      </c>
      <c r="O42" s="56">
        <v>194</v>
      </c>
      <c r="P42" s="56" t="s">
        <v>4</v>
      </c>
      <c r="Q42" s="82">
        <v>1500000</v>
      </c>
      <c r="R42" s="82"/>
      <c r="S42" s="55"/>
      <c r="T42" s="68" t="s">
        <v>101</v>
      </c>
      <c r="U42" s="68" t="s">
        <v>102</v>
      </c>
      <c r="V42" s="56">
        <v>131</v>
      </c>
      <c r="W42" s="56">
        <v>17</v>
      </c>
      <c r="X42" s="56">
        <v>4</v>
      </c>
      <c r="Y42" s="56">
        <v>8</v>
      </c>
      <c r="Z42" s="56">
        <v>4</v>
      </c>
      <c r="AA42" s="56"/>
      <c r="AB42" s="56">
        <f t="shared" si="1"/>
        <v>164</v>
      </c>
      <c r="AC42" s="57" t="s">
        <v>342</v>
      </c>
      <c r="AD42" s="68" t="s">
        <v>356</v>
      </c>
      <c r="AE42" s="72" t="s">
        <v>365</v>
      </c>
      <c r="AF42" s="68">
        <v>48439114003</v>
      </c>
      <c r="AG42" s="56" t="s">
        <v>47</v>
      </c>
      <c r="AH42" s="59">
        <v>0.057999999999999996</v>
      </c>
    </row>
    <row r="43" spans="1:34" ht="20.25" customHeight="1">
      <c r="A43" s="67">
        <v>14180</v>
      </c>
      <c r="B43" s="68" t="s">
        <v>184</v>
      </c>
      <c r="C43" s="68" t="s">
        <v>186</v>
      </c>
      <c r="D43" s="68" t="s">
        <v>2</v>
      </c>
      <c r="E43" s="68" t="s">
        <v>2</v>
      </c>
      <c r="F43" s="56">
        <v>75216</v>
      </c>
      <c r="G43" s="56">
        <v>3</v>
      </c>
      <c r="H43" s="56" t="s">
        <v>19</v>
      </c>
      <c r="I43" s="56"/>
      <c r="J43" s="56"/>
      <c r="K43" s="56" t="s">
        <v>17</v>
      </c>
      <c r="L43" s="56" t="s">
        <v>354</v>
      </c>
      <c r="M43" s="56">
        <v>45</v>
      </c>
      <c r="N43" s="56">
        <v>0</v>
      </c>
      <c r="O43" s="56">
        <v>45</v>
      </c>
      <c r="P43" s="56" t="s">
        <v>338</v>
      </c>
      <c r="Q43" s="82">
        <v>485000</v>
      </c>
      <c r="R43" s="82"/>
      <c r="S43" s="55"/>
      <c r="T43" s="68" t="s">
        <v>185</v>
      </c>
      <c r="U43" s="68" t="s">
        <v>117</v>
      </c>
      <c r="V43" s="56">
        <v>131</v>
      </c>
      <c r="W43" s="56">
        <v>17</v>
      </c>
      <c r="X43" s="56">
        <v>4</v>
      </c>
      <c r="Y43" s="56">
        <v>8</v>
      </c>
      <c r="Z43" s="56">
        <v>4</v>
      </c>
      <c r="AA43" s="56"/>
      <c r="AB43" s="56">
        <f t="shared" si="1"/>
        <v>164</v>
      </c>
      <c r="AC43" s="72" t="s">
        <v>342</v>
      </c>
      <c r="AD43" s="68" t="s">
        <v>356</v>
      </c>
      <c r="AE43" s="72" t="s">
        <v>365</v>
      </c>
      <c r="AF43" s="68">
        <v>48113005700</v>
      </c>
      <c r="AG43" s="56" t="s">
        <v>9</v>
      </c>
      <c r="AH43" s="59">
        <v>0.41200000000000003</v>
      </c>
    </row>
    <row r="44" spans="1:34" ht="27" customHeight="1">
      <c r="A44" s="67">
        <v>14295</v>
      </c>
      <c r="B44" s="68" t="s">
        <v>284</v>
      </c>
      <c r="C44" s="77" t="s">
        <v>287</v>
      </c>
      <c r="D44" s="68" t="s">
        <v>288</v>
      </c>
      <c r="E44" s="68" t="s">
        <v>289</v>
      </c>
      <c r="F44" s="56">
        <v>75070</v>
      </c>
      <c r="G44" s="56">
        <v>3</v>
      </c>
      <c r="H44" s="56" t="s">
        <v>19</v>
      </c>
      <c r="I44" s="56"/>
      <c r="J44" s="56"/>
      <c r="K44" s="56"/>
      <c r="L44" s="56" t="s">
        <v>354</v>
      </c>
      <c r="M44" s="56">
        <v>130</v>
      </c>
      <c r="N44" s="56">
        <v>52</v>
      </c>
      <c r="O44" s="56">
        <v>182</v>
      </c>
      <c r="P44" s="56" t="s">
        <v>16</v>
      </c>
      <c r="Q44" s="82">
        <v>1500000</v>
      </c>
      <c r="R44" s="82"/>
      <c r="S44" s="55"/>
      <c r="T44" s="68" t="s">
        <v>285</v>
      </c>
      <c r="U44" s="68" t="s">
        <v>286</v>
      </c>
      <c r="V44" s="56">
        <v>131</v>
      </c>
      <c r="W44" s="56">
        <v>17</v>
      </c>
      <c r="X44" s="56">
        <v>4</v>
      </c>
      <c r="Y44" s="56">
        <v>8</v>
      </c>
      <c r="Z44" s="56">
        <v>4</v>
      </c>
      <c r="AA44" s="56"/>
      <c r="AB44" s="56">
        <f t="shared" si="1"/>
        <v>164</v>
      </c>
      <c r="AC44" s="72" t="s">
        <v>342</v>
      </c>
      <c r="AD44" s="68" t="s">
        <v>356</v>
      </c>
      <c r="AE44" s="72" t="s">
        <v>365</v>
      </c>
      <c r="AF44" s="68">
        <v>48085030601</v>
      </c>
      <c r="AG44" s="56" t="s">
        <v>20</v>
      </c>
      <c r="AH44" s="59">
        <v>0.015</v>
      </c>
    </row>
    <row r="45" spans="1:34" ht="25.5" customHeight="1">
      <c r="A45" s="67">
        <v>14087</v>
      </c>
      <c r="B45" s="77" t="s">
        <v>100</v>
      </c>
      <c r="C45" s="77" t="s">
        <v>103</v>
      </c>
      <c r="D45" s="68" t="s">
        <v>104</v>
      </c>
      <c r="E45" s="68" t="s">
        <v>105</v>
      </c>
      <c r="F45" s="56">
        <v>76058</v>
      </c>
      <c r="G45" s="56">
        <v>3</v>
      </c>
      <c r="H45" s="56" t="s">
        <v>19</v>
      </c>
      <c r="I45" s="56"/>
      <c r="J45" s="56"/>
      <c r="K45" s="56"/>
      <c r="L45" s="56" t="s">
        <v>354</v>
      </c>
      <c r="M45" s="56">
        <v>145</v>
      </c>
      <c r="N45" s="56">
        <v>36</v>
      </c>
      <c r="O45" s="56">
        <v>181</v>
      </c>
      <c r="P45" s="56" t="s">
        <v>16</v>
      </c>
      <c r="Q45" s="82">
        <v>1500000</v>
      </c>
      <c r="R45" s="54" t="s">
        <v>17</v>
      </c>
      <c r="S45" s="55" t="s">
        <v>17</v>
      </c>
      <c r="T45" s="68" t="s">
        <v>101</v>
      </c>
      <c r="U45" s="68" t="s">
        <v>102</v>
      </c>
      <c r="V45" s="56">
        <v>131</v>
      </c>
      <c r="W45" s="56">
        <v>17</v>
      </c>
      <c r="X45" s="56">
        <v>4</v>
      </c>
      <c r="Y45" s="56">
        <v>8</v>
      </c>
      <c r="Z45" s="56">
        <v>4</v>
      </c>
      <c r="AA45" s="56"/>
      <c r="AB45" s="56">
        <f t="shared" si="1"/>
        <v>164</v>
      </c>
      <c r="AC45" s="72" t="s">
        <v>342</v>
      </c>
      <c r="AD45" s="68" t="s">
        <v>356</v>
      </c>
      <c r="AE45" s="72" t="s">
        <v>365</v>
      </c>
      <c r="AF45" s="68">
        <v>48251130214</v>
      </c>
      <c r="AG45" s="56" t="s">
        <v>47</v>
      </c>
      <c r="AH45" s="59">
        <v>0.106</v>
      </c>
    </row>
    <row r="46" spans="1:34" ht="25.5" customHeight="1">
      <c r="A46" s="67">
        <v>14051</v>
      </c>
      <c r="B46" s="77" t="s">
        <v>68</v>
      </c>
      <c r="C46" s="77" t="s">
        <v>71</v>
      </c>
      <c r="D46" s="68" t="s">
        <v>72</v>
      </c>
      <c r="E46" s="68" t="s">
        <v>73</v>
      </c>
      <c r="F46" s="56">
        <v>76177</v>
      </c>
      <c r="G46" s="56">
        <v>3</v>
      </c>
      <c r="H46" s="56" t="s">
        <v>19</v>
      </c>
      <c r="I46" s="56"/>
      <c r="J46" s="56"/>
      <c r="K46" s="56" t="s">
        <v>17</v>
      </c>
      <c r="L46" s="56" t="s">
        <v>354</v>
      </c>
      <c r="M46" s="56">
        <v>132</v>
      </c>
      <c r="N46" s="56">
        <v>0</v>
      </c>
      <c r="O46" s="56">
        <v>132</v>
      </c>
      <c r="P46" s="56" t="s">
        <v>16</v>
      </c>
      <c r="Q46" s="82">
        <v>1500000</v>
      </c>
      <c r="R46" s="82"/>
      <c r="S46" s="65"/>
      <c r="T46" s="68" t="s">
        <v>69</v>
      </c>
      <c r="U46" s="68" t="s">
        <v>70</v>
      </c>
      <c r="V46" s="56">
        <v>130</v>
      </c>
      <c r="W46" s="56">
        <v>17</v>
      </c>
      <c r="X46" s="56">
        <v>4</v>
      </c>
      <c r="Y46" s="56">
        <v>8</v>
      </c>
      <c r="Z46" s="56">
        <v>4</v>
      </c>
      <c r="AA46" s="56"/>
      <c r="AB46" s="56">
        <f t="shared" si="1"/>
        <v>163</v>
      </c>
      <c r="AC46" s="72" t="s">
        <v>342</v>
      </c>
      <c r="AD46" s="68" t="s">
        <v>356</v>
      </c>
      <c r="AE46" s="72" t="s">
        <v>365</v>
      </c>
      <c r="AF46" s="68">
        <v>48121020308</v>
      </c>
      <c r="AG46" s="56" t="s">
        <v>47</v>
      </c>
      <c r="AH46" s="59">
        <v>0.044000000000000004</v>
      </c>
    </row>
    <row r="47" spans="1:34" ht="20.25" customHeight="1">
      <c r="A47" s="67">
        <v>14158</v>
      </c>
      <c r="B47" s="68" t="s">
        <v>167</v>
      </c>
      <c r="C47" s="68" t="s">
        <v>168</v>
      </c>
      <c r="D47" s="68" t="s">
        <v>169</v>
      </c>
      <c r="E47" s="68" t="s">
        <v>73</v>
      </c>
      <c r="F47" s="56">
        <v>76247</v>
      </c>
      <c r="G47" s="56">
        <v>3</v>
      </c>
      <c r="H47" s="56" t="s">
        <v>19</v>
      </c>
      <c r="I47" s="56"/>
      <c r="J47" s="56"/>
      <c r="K47" s="56"/>
      <c r="L47" s="56" t="s">
        <v>354</v>
      </c>
      <c r="M47" s="56">
        <v>60</v>
      </c>
      <c r="N47" s="56">
        <v>12</v>
      </c>
      <c r="O47" s="56">
        <v>72</v>
      </c>
      <c r="P47" s="56" t="s">
        <v>16</v>
      </c>
      <c r="Q47" s="82">
        <v>721167</v>
      </c>
      <c r="R47" s="54" t="s">
        <v>17</v>
      </c>
      <c r="S47" s="55" t="s">
        <v>17</v>
      </c>
      <c r="T47" s="68" t="s">
        <v>162</v>
      </c>
      <c r="U47" s="68" t="s">
        <v>141</v>
      </c>
      <c r="V47" s="56">
        <v>130</v>
      </c>
      <c r="W47" s="56">
        <v>17</v>
      </c>
      <c r="X47" s="56">
        <v>4</v>
      </c>
      <c r="Y47" s="56">
        <v>8</v>
      </c>
      <c r="Z47" s="56">
        <v>4</v>
      </c>
      <c r="AA47" s="56"/>
      <c r="AB47" s="56">
        <f t="shared" si="1"/>
        <v>163</v>
      </c>
      <c r="AC47" s="72" t="s">
        <v>342</v>
      </c>
      <c r="AD47" s="68" t="s">
        <v>356</v>
      </c>
      <c r="AE47" s="72" t="s">
        <v>342</v>
      </c>
      <c r="AF47" s="68">
        <v>48121020309</v>
      </c>
      <c r="AG47" s="56" t="s">
        <v>47</v>
      </c>
      <c r="AH47" s="59">
        <v>0.063</v>
      </c>
    </row>
    <row r="48" spans="1:34" ht="29.25" customHeight="1">
      <c r="A48" s="67">
        <v>14292</v>
      </c>
      <c r="B48" s="77" t="s">
        <v>280</v>
      </c>
      <c r="C48" s="77" t="s">
        <v>281</v>
      </c>
      <c r="D48" s="68" t="s">
        <v>282</v>
      </c>
      <c r="E48" s="68" t="s">
        <v>283</v>
      </c>
      <c r="F48" s="56">
        <v>75189</v>
      </c>
      <c r="G48" s="56">
        <v>3</v>
      </c>
      <c r="H48" s="56" t="s">
        <v>19</v>
      </c>
      <c r="I48" s="56"/>
      <c r="J48" s="56"/>
      <c r="K48" s="56"/>
      <c r="L48" s="56" t="s">
        <v>354</v>
      </c>
      <c r="M48" s="56">
        <v>140</v>
      </c>
      <c r="N48" s="56">
        <v>80</v>
      </c>
      <c r="O48" s="56">
        <v>220</v>
      </c>
      <c r="P48" s="56" t="s">
        <v>16</v>
      </c>
      <c r="Q48" s="82">
        <v>1500000</v>
      </c>
      <c r="R48" s="82"/>
      <c r="S48" s="55" t="s">
        <v>17</v>
      </c>
      <c r="T48" s="68" t="s">
        <v>101</v>
      </c>
      <c r="U48" s="68" t="s">
        <v>102</v>
      </c>
      <c r="V48" s="56">
        <v>130</v>
      </c>
      <c r="W48" s="56">
        <v>17</v>
      </c>
      <c r="X48" s="56">
        <v>4</v>
      </c>
      <c r="Y48" s="56">
        <v>8</v>
      </c>
      <c r="Z48" s="56">
        <v>4</v>
      </c>
      <c r="AA48" s="56"/>
      <c r="AB48" s="56">
        <f t="shared" si="1"/>
        <v>163</v>
      </c>
      <c r="AC48" s="72" t="s">
        <v>342</v>
      </c>
      <c r="AD48" s="68" t="s">
        <v>356</v>
      </c>
      <c r="AE48" s="72" t="s">
        <v>365</v>
      </c>
      <c r="AF48" s="68">
        <v>48397040402</v>
      </c>
      <c r="AG48" s="56" t="s">
        <v>47</v>
      </c>
      <c r="AH48" s="59">
        <v>0.061</v>
      </c>
    </row>
    <row r="49" spans="1:34" s="106" customFormat="1" ht="30.75" customHeight="1">
      <c r="A49" s="103" t="s">
        <v>332</v>
      </c>
      <c r="B49" s="103"/>
      <c r="C49" s="104">
        <v>10875745</v>
      </c>
      <c r="D49" s="103" t="s">
        <v>306</v>
      </c>
      <c r="E49" s="103"/>
      <c r="F49" s="103"/>
      <c r="G49" s="103"/>
      <c r="H49" s="103"/>
      <c r="I49" s="103"/>
      <c r="J49" s="103"/>
      <c r="K49" s="103"/>
      <c r="L49" s="103"/>
      <c r="M49" s="103"/>
      <c r="N49" s="103"/>
      <c r="O49" s="103"/>
      <c r="P49" s="103"/>
      <c r="Q49" s="105">
        <f>SUM(Q41:Q48)</f>
        <v>10206167</v>
      </c>
      <c r="R49" s="105"/>
      <c r="S49" s="30"/>
      <c r="T49" s="11"/>
      <c r="U49" s="11"/>
      <c r="V49" s="18"/>
      <c r="W49" s="18"/>
      <c r="X49" s="18"/>
      <c r="Y49" s="18"/>
      <c r="Z49" s="18"/>
      <c r="AA49" s="18"/>
      <c r="AB49" s="18"/>
      <c r="AC49" s="33"/>
      <c r="AD49" s="11"/>
      <c r="AE49" s="33"/>
      <c r="AF49" s="11"/>
      <c r="AG49" s="18"/>
      <c r="AH49" s="21"/>
    </row>
    <row r="50" spans="1:34" ht="20.25" customHeight="1">
      <c r="A50" s="48" t="str">
        <f>CONCATENATE("Region ",G51,"/",H51)</f>
        <v>Region 4/Rural</v>
      </c>
      <c r="B50" s="49"/>
      <c r="C50" s="2"/>
      <c r="D50" s="2"/>
      <c r="E50" s="2"/>
      <c r="F50" s="17"/>
      <c r="G50" s="17"/>
      <c r="H50" s="17"/>
      <c r="I50" s="17"/>
      <c r="J50" s="17"/>
      <c r="K50" s="17"/>
      <c r="L50" s="17"/>
      <c r="M50" s="17"/>
      <c r="N50" s="17"/>
      <c r="O50" s="17"/>
      <c r="P50" s="17"/>
      <c r="Q50" s="4"/>
      <c r="R50" s="4"/>
      <c r="S50" s="28"/>
      <c r="T50" s="2"/>
      <c r="U50" s="2"/>
      <c r="V50" s="17"/>
      <c r="W50" s="18"/>
      <c r="X50" s="18"/>
      <c r="Y50" s="17"/>
      <c r="Z50" s="18"/>
      <c r="AA50" s="18"/>
      <c r="AB50" s="18"/>
      <c r="AC50" s="33"/>
      <c r="AD50" s="2"/>
      <c r="AE50" s="19"/>
      <c r="AF50" s="2"/>
      <c r="AG50" s="17"/>
      <c r="AH50" s="21"/>
    </row>
    <row r="51" spans="1:34" ht="20.25" customHeight="1">
      <c r="A51" s="50">
        <v>14092</v>
      </c>
      <c r="B51" s="51" t="s">
        <v>111</v>
      </c>
      <c r="C51" s="51" t="s">
        <v>113</v>
      </c>
      <c r="D51" s="51" t="s">
        <v>114</v>
      </c>
      <c r="E51" s="51" t="s">
        <v>115</v>
      </c>
      <c r="F51" s="52">
        <v>75494</v>
      </c>
      <c r="G51" s="52">
        <v>4</v>
      </c>
      <c r="H51" s="52" t="s">
        <v>8</v>
      </c>
      <c r="I51" s="52"/>
      <c r="J51" s="52"/>
      <c r="K51" s="52"/>
      <c r="L51" s="52" t="s">
        <v>354</v>
      </c>
      <c r="M51" s="52">
        <v>54</v>
      </c>
      <c r="N51" s="52">
        <v>6</v>
      </c>
      <c r="O51" s="52">
        <v>60</v>
      </c>
      <c r="P51" s="52" t="s">
        <v>16</v>
      </c>
      <c r="Q51" s="53">
        <v>564500</v>
      </c>
      <c r="R51" s="53"/>
      <c r="S51" s="55" t="s">
        <v>17</v>
      </c>
      <c r="T51" s="51" t="s">
        <v>110</v>
      </c>
      <c r="U51" s="51" t="s">
        <v>112</v>
      </c>
      <c r="V51" s="52">
        <v>134</v>
      </c>
      <c r="W51" s="56">
        <v>17</v>
      </c>
      <c r="X51" s="56">
        <v>4</v>
      </c>
      <c r="Y51" s="52">
        <v>8</v>
      </c>
      <c r="Z51" s="56">
        <v>4</v>
      </c>
      <c r="AA51" s="56"/>
      <c r="AB51" s="56">
        <f>SUM(V51:Z51)</f>
        <v>167</v>
      </c>
      <c r="AC51" s="72" t="s">
        <v>342</v>
      </c>
      <c r="AD51" s="68" t="s">
        <v>356</v>
      </c>
      <c r="AE51" s="72" t="s">
        <v>365</v>
      </c>
      <c r="AF51" s="51">
        <v>48499950200</v>
      </c>
      <c r="AG51" s="52" t="s">
        <v>9</v>
      </c>
      <c r="AH51" s="59">
        <v>0.239</v>
      </c>
    </row>
    <row r="52" spans="1:34" ht="20.25" customHeight="1">
      <c r="A52" s="50">
        <v>14133</v>
      </c>
      <c r="B52" s="51" t="s">
        <v>150</v>
      </c>
      <c r="C52" s="51" t="s">
        <v>151</v>
      </c>
      <c r="D52" s="51" t="s">
        <v>152</v>
      </c>
      <c r="E52" s="51" t="s">
        <v>153</v>
      </c>
      <c r="F52" s="52">
        <v>75766</v>
      </c>
      <c r="G52" s="52">
        <v>4</v>
      </c>
      <c r="H52" s="52" t="s">
        <v>8</v>
      </c>
      <c r="I52" s="52"/>
      <c r="J52" s="52"/>
      <c r="K52" s="52"/>
      <c r="L52" s="52" t="s">
        <v>354</v>
      </c>
      <c r="M52" s="52">
        <v>48</v>
      </c>
      <c r="N52" s="52">
        <v>0</v>
      </c>
      <c r="O52" s="52">
        <v>48</v>
      </c>
      <c r="P52" s="52" t="s">
        <v>16</v>
      </c>
      <c r="Q52" s="53">
        <v>610000</v>
      </c>
      <c r="R52" s="53"/>
      <c r="S52" s="55" t="s">
        <v>17</v>
      </c>
      <c r="T52" s="51" t="s">
        <v>146</v>
      </c>
      <c r="U52" s="51" t="s">
        <v>141</v>
      </c>
      <c r="V52" s="52">
        <v>134</v>
      </c>
      <c r="W52" s="56">
        <v>17</v>
      </c>
      <c r="X52" s="56">
        <v>4</v>
      </c>
      <c r="Y52" s="52">
        <v>8</v>
      </c>
      <c r="Z52" s="56">
        <v>4</v>
      </c>
      <c r="AA52" s="56"/>
      <c r="AB52" s="56">
        <f>SUM(V52:Z52)</f>
        <v>167</v>
      </c>
      <c r="AC52" s="72" t="s">
        <v>342</v>
      </c>
      <c r="AD52" s="68" t="s">
        <v>356</v>
      </c>
      <c r="AE52" s="72" t="s">
        <v>365</v>
      </c>
      <c r="AF52" s="51">
        <v>48073950500</v>
      </c>
      <c r="AG52" s="52" t="s">
        <v>9</v>
      </c>
      <c r="AH52" s="59">
        <v>0.348</v>
      </c>
    </row>
    <row r="53" spans="1:34" ht="20.25" customHeight="1">
      <c r="A53" s="67">
        <v>14271</v>
      </c>
      <c r="B53" s="68" t="s">
        <v>237</v>
      </c>
      <c r="C53" s="77" t="s">
        <v>238</v>
      </c>
      <c r="D53" s="68" t="s">
        <v>239</v>
      </c>
      <c r="E53" s="68" t="s">
        <v>240</v>
      </c>
      <c r="F53" s="56">
        <v>75440</v>
      </c>
      <c r="G53" s="56">
        <v>4</v>
      </c>
      <c r="H53" s="56" t="s">
        <v>8</v>
      </c>
      <c r="I53" s="56"/>
      <c r="J53" s="56"/>
      <c r="K53" s="56"/>
      <c r="L53" s="56" t="s">
        <v>354</v>
      </c>
      <c r="M53" s="56">
        <v>50</v>
      </c>
      <c r="N53" s="56">
        <v>6</v>
      </c>
      <c r="O53" s="56">
        <v>56</v>
      </c>
      <c r="P53" s="56" t="s">
        <v>16</v>
      </c>
      <c r="Q53" s="82">
        <v>596000</v>
      </c>
      <c r="R53" s="54" t="s">
        <v>17</v>
      </c>
      <c r="S53" s="55"/>
      <c r="T53" s="68" t="s">
        <v>230</v>
      </c>
      <c r="U53" s="68" t="s">
        <v>231</v>
      </c>
      <c r="V53" s="56">
        <v>134</v>
      </c>
      <c r="W53" s="56">
        <v>17</v>
      </c>
      <c r="X53" s="56">
        <v>4</v>
      </c>
      <c r="Y53" s="52">
        <v>8</v>
      </c>
      <c r="Z53" s="56">
        <v>4</v>
      </c>
      <c r="AA53" s="56"/>
      <c r="AB53" s="56">
        <f>SUM(V53:Z53)</f>
        <v>167</v>
      </c>
      <c r="AC53" s="72" t="s">
        <v>342</v>
      </c>
      <c r="AD53" s="68" t="s">
        <v>356</v>
      </c>
      <c r="AE53" s="72" t="s">
        <v>365</v>
      </c>
      <c r="AF53" s="68">
        <v>48379950100</v>
      </c>
      <c r="AG53" s="56" t="s">
        <v>47</v>
      </c>
      <c r="AH53" s="59">
        <v>0.109</v>
      </c>
    </row>
    <row r="54" spans="1:34" s="106" customFormat="1" ht="30.75" customHeight="1">
      <c r="A54" s="103" t="s">
        <v>332</v>
      </c>
      <c r="B54" s="103"/>
      <c r="C54" s="104">
        <v>1453853</v>
      </c>
      <c r="D54" s="103" t="s">
        <v>306</v>
      </c>
      <c r="E54" s="103"/>
      <c r="F54" s="103"/>
      <c r="G54" s="103"/>
      <c r="H54" s="103"/>
      <c r="I54" s="103"/>
      <c r="J54" s="103"/>
      <c r="K54" s="103"/>
      <c r="L54" s="103"/>
      <c r="M54" s="103"/>
      <c r="N54" s="103"/>
      <c r="O54" s="103"/>
      <c r="P54" s="103"/>
      <c r="Q54" s="105">
        <f>SUM(Q51:Q53)</f>
        <v>1770500</v>
      </c>
      <c r="R54" s="105"/>
      <c r="S54" s="30"/>
      <c r="T54" s="11"/>
      <c r="U54" s="11"/>
      <c r="V54" s="18"/>
      <c r="W54" s="18"/>
      <c r="X54" s="18"/>
      <c r="Y54" s="18"/>
      <c r="Z54" s="18"/>
      <c r="AA54" s="18"/>
      <c r="AB54" s="18"/>
      <c r="AC54" s="33"/>
      <c r="AD54" s="11"/>
      <c r="AE54" s="33"/>
      <c r="AF54" s="11"/>
      <c r="AG54" s="18"/>
      <c r="AH54" s="21"/>
    </row>
    <row r="55" spans="1:34" ht="20.25" customHeight="1">
      <c r="A55" s="48" t="str">
        <f>CONCATENATE("Region ",G56,"/",H56)</f>
        <v>Region 4/Urban</v>
      </c>
      <c r="B55" s="49"/>
      <c r="C55" s="2"/>
      <c r="D55" s="2"/>
      <c r="E55" s="2"/>
      <c r="F55" s="17"/>
      <c r="G55" s="17"/>
      <c r="H55" s="17"/>
      <c r="I55" s="17"/>
      <c r="J55" s="17"/>
      <c r="K55" s="17"/>
      <c r="L55" s="17"/>
      <c r="M55" s="17"/>
      <c r="N55" s="17"/>
      <c r="O55" s="17"/>
      <c r="P55" s="17"/>
      <c r="Q55" s="4"/>
      <c r="R55" s="4"/>
      <c r="S55" s="28"/>
      <c r="T55" s="2"/>
      <c r="U55" s="2"/>
      <c r="V55" s="17"/>
      <c r="W55" s="18"/>
      <c r="X55" s="18"/>
      <c r="Y55" s="17"/>
      <c r="Z55" s="18"/>
      <c r="AA55" s="18"/>
      <c r="AB55" s="18"/>
      <c r="AC55" s="33"/>
      <c r="AD55" s="2"/>
      <c r="AE55" s="19"/>
      <c r="AF55" s="2"/>
      <c r="AG55" s="17"/>
      <c r="AH55" s="21"/>
    </row>
    <row r="56" spans="1:34" ht="25.5" customHeight="1">
      <c r="A56" s="67">
        <v>14269</v>
      </c>
      <c r="B56" s="68" t="s">
        <v>234</v>
      </c>
      <c r="C56" s="77" t="s">
        <v>235</v>
      </c>
      <c r="D56" s="68" t="s">
        <v>236</v>
      </c>
      <c r="E56" s="68" t="s">
        <v>193</v>
      </c>
      <c r="F56" s="56">
        <v>75569</v>
      </c>
      <c r="G56" s="56">
        <v>4</v>
      </c>
      <c r="H56" s="56" t="s">
        <v>19</v>
      </c>
      <c r="I56" s="56"/>
      <c r="J56" s="56"/>
      <c r="K56" s="56"/>
      <c r="L56" s="56" t="s">
        <v>354</v>
      </c>
      <c r="M56" s="56">
        <v>64</v>
      </c>
      <c r="N56" s="56">
        <v>8</v>
      </c>
      <c r="O56" s="56">
        <v>72</v>
      </c>
      <c r="P56" s="56" t="s">
        <v>16</v>
      </c>
      <c r="Q56" s="82">
        <v>781100</v>
      </c>
      <c r="R56" s="54" t="s">
        <v>17</v>
      </c>
      <c r="S56" s="55"/>
      <c r="T56" s="68" t="s">
        <v>230</v>
      </c>
      <c r="U56" s="68" t="s">
        <v>231</v>
      </c>
      <c r="V56" s="56">
        <v>132</v>
      </c>
      <c r="W56" s="56">
        <v>17</v>
      </c>
      <c r="X56" s="56">
        <v>4</v>
      </c>
      <c r="Y56" s="56">
        <v>8</v>
      </c>
      <c r="Z56" s="56">
        <v>4</v>
      </c>
      <c r="AA56" s="56"/>
      <c r="AB56" s="56">
        <f>SUM(V56:Z56)</f>
        <v>165</v>
      </c>
      <c r="AC56" s="57" t="s">
        <v>342</v>
      </c>
      <c r="AD56" s="68" t="s">
        <v>356</v>
      </c>
      <c r="AE56" s="72" t="s">
        <v>365</v>
      </c>
      <c r="AF56" s="68">
        <v>48037010902</v>
      </c>
      <c r="AG56" s="56" t="s">
        <v>20</v>
      </c>
      <c r="AH56" s="59">
        <v>0.14300000000000002</v>
      </c>
    </row>
    <row r="57" spans="1:34" s="106" customFormat="1" ht="30.75" customHeight="1">
      <c r="A57" s="103" t="s">
        <v>332</v>
      </c>
      <c r="B57" s="103"/>
      <c r="C57" s="104">
        <v>1088762</v>
      </c>
      <c r="D57" s="103" t="s">
        <v>306</v>
      </c>
      <c r="E57" s="103"/>
      <c r="F57" s="103"/>
      <c r="G57" s="103"/>
      <c r="H57" s="103"/>
      <c r="I57" s="103"/>
      <c r="J57" s="103"/>
      <c r="K57" s="103"/>
      <c r="L57" s="103"/>
      <c r="M57" s="103"/>
      <c r="N57" s="103"/>
      <c r="O57" s="103"/>
      <c r="P57" s="103"/>
      <c r="Q57" s="105">
        <f>Q56</f>
        <v>781100</v>
      </c>
      <c r="R57" s="105"/>
      <c r="S57" s="30"/>
      <c r="T57" s="11"/>
      <c r="U57" s="11"/>
      <c r="V57" s="18"/>
      <c r="W57" s="18"/>
      <c r="X57" s="18"/>
      <c r="Y57" s="18"/>
      <c r="Z57" s="18"/>
      <c r="AA57" s="18"/>
      <c r="AB57" s="18"/>
      <c r="AC57" s="33"/>
      <c r="AD57" s="11"/>
      <c r="AE57" s="33"/>
      <c r="AF57" s="11"/>
      <c r="AG57" s="18"/>
      <c r="AH57" s="21"/>
    </row>
    <row r="58" spans="1:34" ht="20.25" customHeight="1">
      <c r="A58" s="48" t="str">
        <f>CONCATENATE("Region ",G60,"/",H60)</f>
        <v>Region 5/Rural</v>
      </c>
      <c r="B58" s="49"/>
      <c r="C58" s="2"/>
      <c r="D58" s="2"/>
      <c r="E58" s="2"/>
      <c r="F58" s="17"/>
      <c r="G58" s="17"/>
      <c r="H58" s="17"/>
      <c r="I58" s="17"/>
      <c r="J58" s="17"/>
      <c r="K58" s="17"/>
      <c r="L58" s="17"/>
      <c r="M58" s="17"/>
      <c r="N58" s="17"/>
      <c r="O58" s="17"/>
      <c r="P58" s="17"/>
      <c r="Q58" s="4"/>
      <c r="R58" s="4"/>
      <c r="S58" s="28"/>
      <c r="T58" s="2"/>
      <c r="U58" s="2"/>
      <c r="V58" s="17"/>
      <c r="W58" s="18"/>
      <c r="X58" s="18"/>
      <c r="Y58" s="17"/>
      <c r="Z58" s="18"/>
      <c r="AA58" s="18"/>
      <c r="AB58" s="18"/>
      <c r="AC58" s="33"/>
      <c r="AD58" s="2"/>
      <c r="AE58" s="19"/>
      <c r="AF58" s="2"/>
      <c r="AG58" s="17"/>
      <c r="AH58" s="21"/>
    </row>
    <row r="59" spans="1:34" ht="20.25" customHeight="1">
      <c r="A59" s="50">
        <v>14054</v>
      </c>
      <c r="B59" s="51" t="s">
        <v>75</v>
      </c>
      <c r="C59" s="51" t="s">
        <v>76</v>
      </c>
      <c r="D59" s="51" t="s">
        <v>78</v>
      </c>
      <c r="E59" s="51" t="s">
        <v>77</v>
      </c>
      <c r="F59" s="52">
        <v>77630</v>
      </c>
      <c r="G59" s="52">
        <v>5</v>
      </c>
      <c r="H59" s="52" t="s">
        <v>8</v>
      </c>
      <c r="I59" s="52"/>
      <c r="J59" s="52"/>
      <c r="K59" s="52"/>
      <c r="L59" s="52" t="s">
        <v>354</v>
      </c>
      <c r="M59" s="52">
        <v>70</v>
      </c>
      <c r="N59" s="52">
        <v>0</v>
      </c>
      <c r="O59" s="52">
        <v>70</v>
      </c>
      <c r="P59" s="52" t="s">
        <v>16</v>
      </c>
      <c r="Q59" s="53">
        <v>824448</v>
      </c>
      <c r="R59" s="53"/>
      <c r="S59" s="55"/>
      <c r="T59" s="51" t="s">
        <v>74</v>
      </c>
      <c r="U59" s="51" t="s">
        <v>34</v>
      </c>
      <c r="V59" s="52">
        <v>123</v>
      </c>
      <c r="W59" s="56">
        <v>17</v>
      </c>
      <c r="X59" s="56">
        <v>4</v>
      </c>
      <c r="Y59" s="52">
        <v>8</v>
      </c>
      <c r="Z59" s="56">
        <v>4</v>
      </c>
      <c r="AA59" s="56"/>
      <c r="AB59" s="56">
        <f>SUM(V59:Z59)</f>
        <v>156</v>
      </c>
      <c r="AC59" s="72" t="s">
        <v>342</v>
      </c>
      <c r="AD59" s="68" t="s">
        <v>356</v>
      </c>
      <c r="AE59" s="72" t="s">
        <v>365</v>
      </c>
      <c r="AF59" s="51">
        <v>48361020500</v>
      </c>
      <c r="AG59" s="52" t="s">
        <v>21</v>
      </c>
      <c r="AH59" s="59">
        <v>0.198</v>
      </c>
    </row>
    <row r="60" spans="1:34" ht="20.25" customHeight="1">
      <c r="A60" s="50">
        <v>14189</v>
      </c>
      <c r="B60" s="51" t="s">
        <v>194</v>
      </c>
      <c r="C60" s="51" t="s">
        <v>197</v>
      </c>
      <c r="D60" s="51" t="s">
        <v>198</v>
      </c>
      <c r="E60" s="51" t="s">
        <v>77</v>
      </c>
      <c r="F60" s="52">
        <v>77611</v>
      </c>
      <c r="G60" s="52">
        <v>5</v>
      </c>
      <c r="H60" s="52" t="s">
        <v>8</v>
      </c>
      <c r="I60" s="52"/>
      <c r="J60" s="52"/>
      <c r="K60" s="52"/>
      <c r="L60" s="52" t="s">
        <v>354</v>
      </c>
      <c r="M60" s="52">
        <v>72</v>
      </c>
      <c r="N60" s="52">
        <v>8</v>
      </c>
      <c r="O60" s="52">
        <v>80</v>
      </c>
      <c r="P60" s="52" t="s">
        <v>16</v>
      </c>
      <c r="Q60" s="53">
        <v>823000</v>
      </c>
      <c r="R60" s="53"/>
      <c r="S60" s="55"/>
      <c r="T60" s="51" t="s">
        <v>195</v>
      </c>
      <c r="U60" s="51" t="s">
        <v>196</v>
      </c>
      <c r="V60" s="52">
        <v>129</v>
      </c>
      <c r="W60" s="56">
        <v>17</v>
      </c>
      <c r="X60" s="56">
        <v>4</v>
      </c>
      <c r="Y60" s="83">
        <v>0</v>
      </c>
      <c r="Z60" s="56">
        <v>4</v>
      </c>
      <c r="AA60" s="56"/>
      <c r="AB60" s="56">
        <f>SUM(V60:Z60)</f>
        <v>154</v>
      </c>
      <c r="AC60" s="72" t="s">
        <v>342</v>
      </c>
      <c r="AD60" s="68" t="s">
        <v>356</v>
      </c>
      <c r="AE60" s="72" t="s">
        <v>365</v>
      </c>
      <c r="AF60" s="51">
        <v>48361022400</v>
      </c>
      <c r="AG60" s="52" t="s">
        <v>47</v>
      </c>
      <c r="AH60" s="59">
        <v>0.142</v>
      </c>
    </row>
    <row r="61" spans="1:34" s="106" customFormat="1" ht="30.75" customHeight="1">
      <c r="A61" s="103" t="s">
        <v>332</v>
      </c>
      <c r="B61" s="103"/>
      <c r="C61" s="104">
        <v>1565902</v>
      </c>
      <c r="D61" s="103" t="s">
        <v>306</v>
      </c>
      <c r="E61" s="103"/>
      <c r="F61" s="103"/>
      <c r="G61" s="103"/>
      <c r="H61" s="103"/>
      <c r="I61" s="103"/>
      <c r="J61" s="103"/>
      <c r="K61" s="103"/>
      <c r="L61" s="103"/>
      <c r="M61" s="103"/>
      <c r="N61" s="103"/>
      <c r="O61" s="103"/>
      <c r="P61" s="103"/>
      <c r="Q61" s="105">
        <f>SUM(Q59:Q60)</f>
        <v>1647448</v>
      </c>
      <c r="R61" s="105"/>
      <c r="S61" s="30"/>
      <c r="T61" s="11"/>
      <c r="U61" s="11"/>
      <c r="V61" s="18"/>
      <c r="W61" s="18"/>
      <c r="X61" s="18"/>
      <c r="Y61" s="18"/>
      <c r="Z61" s="18"/>
      <c r="AA61" s="18"/>
      <c r="AB61" s="18"/>
      <c r="AC61" s="33"/>
      <c r="AD61" s="11"/>
      <c r="AE61" s="33"/>
      <c r="AF61" s="11"/>
      <c r="AG61" s="18"/>
      <c r="AH61" s="21"/>
    </row>
    <row r="62" spans="1:34" ht="20.25" customHeight="1">
      <c r="A62" s="48" t="str">
        <f>CONCATENATE("Region ",G63,"/",H63)</f>
        <v>Region 5/Urban</v>
      </c>
      <c r="B62" s="49"/>
      <c r="C62" s="2"/>
      <c r="D62" s="2"/>
      <c r="E62" s="2"/>
      <c r="F62" s="17"/>
      <c r="G62" s="17"/>
      <c r="H62" s="17"/>
      <c r="I62" s="17"/>
      <c r="J62" s="17"/>
      <c r="K62" s="17"/>
      <c r="L62" s="17"/>
      <c r="M62" s="17"/>
      <c r="N62" s="17"/>
      <c r="O62" s="17"/>
      <c r="P62" s="17"/>
      <c r="Q62" s="4"/>
      <c r="R62" s="4"/>
      <c r="S62" s="28"/>
      <c r="T62" s="2"/>
      <c r="U62" s="2"/>
      <c r="V62" s="17"/>
      <c r="W62" s="18"/>
      <c r="X62" s="18"/>
      <c r="Y62" s="17"/>
      <c r="Z62" s="18"/>
      <c r="AA62" s="18"/>
      <c r="AB62" s="18"/>
      <c r="AC62" s="33"/>
      <c r="AD62" s="2"/>
      <c r="AE62" s="19"/>
      <c r="AF62" s="2"/>
      <c r="AG62" s="17"/>
      <c r="AH62" s="21"/>
    </row>
    <row r="63" spans="1:34" ht="20.25" customHeight="1">
      <c r="A63" s="50">
        <v>14155</v>
      </c>
      <c r="B63" s="51" t="s">
        <v>164</v>
      </c>
      <c r="C63" s="51" t="s">
        <v>165</v>
      </c>
      <c r="D63" s="51" t="s">
        <v>166</v>
      </c>
      <c r="E63" s="51" t="s">
        <v>52</v>
      </c>
      <c r="F63" s="52">
        <v>77706</v>
      </c>
      <c r="G63" s="52">
        <v>5</v>
      </c>
      <c r="H63" s="52" t="s">
        <v>19</v>
      </c>
      <c r="I63" s="52"/>
      <c r="J63" s="52"/>
      <c r="K63" s="52"/>
      <c r="L63" s="52" t="s">
        <v>354</v>
      </c>
      <c r="M63" s="52">
        <v>76</v>
      </c>
      <c r="N63" s="52">
        <v>0</v>
      </c>
      <c r="O63" s="52">
        <v>76</v>
      </c>
      <c r="P63" s="52" t="s">
        <v>16</v>
      </c>
      <c r="Q63" s="53">
        <v>921000</v>
      </c>
      <c r="R63" s="54" t="s">
        <v>17</v>
      </c>
      <c r="S63" s="55"/>
      <c r="T63" s="51" t="s">
        <v>162</v>
      </c>
      <c r="U63" s="51" t="s">
        <v>141</v>
      </c>
      <c r="V63" s="52">
        <v>126</v>
      </c>
      <c r="W63" s="56">
        <v>0</v>
      </c>
      <c r="X63" s="56">
        <v>4</v>
      </c>
      <c r="Y63" s="52">
        <v>0</v>
      </c>
      <c r="Z63" s="56">
        <v>4</v>
      </c>
      <c r="AA63" s="56"/>
      <c r="AB63" s="56">
        <f>SUM(V63:Z63)</f>
        <v>134</v>
      </c>
      <c r="AC63" s="57" t="s">
        <v>342</v>
      </c>
      <c r="AD63" s="68" t="s">
        <v>356</v>
      </c>
      <c r="AE63" s="72" t="s">
        <v>342</v>
      </c>
      <c r="AF63" s="51">
        <v>48245000307</v>
      </c>
      <c r="AG63" s="52" t="s">
        <v>20</v>
      </c>
      <c r="AH63" s="59">
        <v>0.067</v>
      </c>
    </row>
    <row r="64" spans="1:34" s="106" customFormat="1" ht="30.75" customHeight="1">
      <c r="A64" s="103" t="s">
        <v>332</v>
      </c>
      <c r="B64" s="103"/>
      <c r="C64" s="104">
        <v>813126</v>
      </c>
      <c r="D64" s="103" t="s">
        <v>306</v>
      </c>
      <c r="E64" s="103"/>
      <c r="F64" s="103"/>
      <c r="G64" s="103"/>
      <c r="H64" s="103"/>
      <c r="I64" s="103"/>
      <c r="J64" s="103"/>
      <c r="K64" s="103"/>
      <c r="L64" s="103"/>
      <c r="M64" s="103"/>
      <c r="N64" s="103"/>
      <c r="O64" s="103"/>
      <c r="P64" s="103"/>
      <c r="Q64" s="105">
        <f>SUM(Q63:Q63)</f>
        <v>921000</v>
      </c>
      <c r="R64" s="105"/>
      <c r="S64" s="30"/>
      <c r="T64" s="11"/>
      <c r="U64" s="11"/>
      <c r="V64" s="18"/>
      <c r="W64" s="18"/>
      <c r="X64" s="18"/>
      <c r="Y64" s="18"/>
      <c r="Z64" s="18"/>
      <c r="AA64" s="18"/>
      <c r="AB64" s="18"/>
      <c r="AC64" s="33"/>
      <c r="AD64" s="11"/>
      <c r="AE64" s="33"/>
      <c r="AF64" s="11"/>
      <c r="AG64" s="18"/>
      <c r="AH64" s="21"/>
    </row>
    <row r="65" spans="1:34" ht="20.25" customHeight="1">
      <c r="A65" s="48" t="s">
        <v>376</v>
      </c>
      <c r="B65" s="49"/>
      <c r="C65" s="2"/>
      <c r="D65" s="2"/>
      <c r="E65" s="2"/>
      <c r="F65" s="17"/>
      <c r="G65" s="17"/>
      <c r="H65" s="17"/>
      <c r="I65" s="17"/>
      <c r="J65" s="17"/>
      <c r="K65" s="17"/>
      <c r="L65" s="17"/>
      <c r="M65" s="17"/>
      <c r="N65" s="17"/>
      <c r="O65" s="17"/>
      <c r="P65" s="17"/>
      <c r="Q65" s="4"/>
      <c r="R65" s="4"/>
      <c r="S65" s="28"/>
      <c r="T65" s="2"/>
      <c r="U65" s="2"/>
      <c r="V65" s="17"/>
      <c r="W65" s="18"/>
      <c r="X65" s="18"/>
      <c r="Y65" s="17"/>
      <c r="Z65" s="18"/>
      <c r="AA65" s="18"/>
      <c r="AB65" s="18"/>
      <c r="AC65" s="33"/>
      <c r="AD65" s="2"/>
      <c r="AE65" s="19"/>
      <c r="AF65" s="2"/>
      <c r="AG65" s="17"/>
      <c r="AH65" s="21"/>
    </row>
    <row r="66" spans="1:34" ht="20.25" customHeight="1">
      <c r="A66" s="50">
        <v>14274</v>
      </c>
      <c r="B66" s="51" t="s">
        <v>246</v>
      </c>
      <c r="C66" s="51" t="s">
        <v>247</v>
      </c>
      <c r="D66" s="51" t="s">
        <v>248</v>
      </c>
      <c r="E66" s="51" t="s">
        <v>248</v>
      </c>
      <c r="F66" s="52">
        <v>77356</v>
      </c>
      <c r="G66" s="52">
        <v>6</v>
      </c>
      <c r="H66" s="52" t="s">
        <v>8</v>
      </c>
      <c r="I66" s="52"/>
      <c r="J66" s="52"/>
      <c r="K66" s="52" t="s">
        <v>17</v>
      </c>
      <c r="L66" s="52" t="s">
        <v>354</v>
      </c>
      <c r="M66" s="52">
        <v>64</v>
      </c>
      <c r="N66" s="52">
        <v>16</v>
      </c>
      <c r="O66" s="52">
        <v>80</v>
      </c>
      <c r="P66" s="52" t="s">
        <v>16</v>
      </c>
      <c r="Q66" s="53">
        <v>750000</v>
      </c>
      <c r="R66" s="53"/>
      <c r="S66" s="55"/>
      <c r="T66" s="51" t="s">
        <v>242</v>
      </c>
      <c r="U66" s="51" t="s">
        <v>243</v>
      </c>
      <c r="V66" s="52">
        <v>133</v>
      </c>
      <c r="W66" s="56">
        <v>17</v>
      </c>
      <c r="X66" s="56">
        <v>4</v>
      </c>
      <c r="Y66" s="52">
        <v>8</v>
      </c>
      <c r="Z66" s="56">
        <v>4</v>
      </c>
      <c r="AA66" s="56"/>
      <c r="AB66" s="56">
        <f>SUM(V66:Z66)</f>
        <v>166</v>
      </c>
      <c r="AC66" s="72" t="s">
        <v>342</v>
      </c>
      <c r="AD66" s="68" t="s">
        <v>356</v>
      </c>
      <c r="AE66" s="72" t="s">
        <v>365</v>
      </c>
      <c r="AF66" s="51">
        <v>48339694500</v>
      </c>
      <c r="AG66" s="52" t="s">
        <v>20</v>
      </c>
      <c r="AH66" s="59">
        <v>0.126</v>
      </c>
    </row>
    <row r="67" spans="1:34" s="106" customFormat="1" ht="30.75" customHeight="1">
      <c r="A67" s="103" t="s">
        <v>332</v>
      </c>
      <c r="B67" s="103"/>
      <c r="C67" s="104">
        <v>500000</v>
      </c>
      <c r="D67" s="103" t="s">
        <v>306</v>
      </c>
      <c r="E67" s="103"/>
      <c r="F67" s="103"/>
      <c r="G67" s="103"/>
      <c r="H67" s="103"/>
      <c r="I67" s="103"/>
      <c r="J67" s="103"/>
      <c r="K67" s="103"/>
      <c r="L67" s="103"/>
      <c r="M67" s="103"/>
      <c r="N67" s="103"/>
      <c r="O67" s="103"/>
      <c r="P67" s="103"/>
      <c r="Q67" s="105">
        <f>Q66</f>
        <v>750000</v>
      </c>
      <c r="R67" s="105"/>
      <c r="S67" s="30"/>
      <c r="T67" s="11"/>
      <c r="U67" s="11"/>
      <c r="V67" s="18"/>
      <c r="W67" s="18"/>
      <c r="X67" s="18"/>
      <c r="Y67" s="18"/>
      <c r="Z67" s="18"/>
      <c r="AA67" s="18"/>
      <c r="AB67" s="18"/>
      <c r="AC67" s="33"/>
      <c r="AD67" s="11"/>
      <c r="AE67" s="33"/>
      <c r="AF67" s="11"/>
      <c r="AG67" s="18"/>
      <c r="AH67" s="21"/>
    </row>
    <row r="68" spans="1:34" ht="20.25" customHeight="1">
      <c r="A68" s="48" t="str">
        <f>CONCATENATE("Region ",G69,"/",H69)</f>
        <v>Region 6/Urban</v>
      </c>
      <c r="B68" s="49"/>
      <c r="C68" s="2"/>
      <c r="D68" s="2"/>
      <c r="E68" s="2"/>
      <c r="F68" s="17"/>
      <c r="G68" s="17"/>
      <c r="H68" s="17"/>
      <c r="I68" s="17"/>
      <c r="J68" s="17"/>
      <c r="K68" s="17"/>
      <c r="L68" s="17"/>
      <c r="M68" s="17"/>
      <c r="N68" s="17"/>
      <c r="O68" s="17"/>
      <c r="P68" s="17"/>
      <c r="Q68" s="4"/>
      <c r="R68" s="4"/>
      <c r="S68" s="28"/>
      <c r="T68" s="2"/>
      <c r="U68" s="2"/>
      <c r="V68" s="17"/>
      <c r="W68" s="18"/>
      <c r="X68" s="18"/>
      <c r="Y68" s="17"/>
      <c r="Z68" s="18"/>
      <c r="AA68" s="18"/>
      <c r="AB68" s="18"/>
      <c r="AC68" s="33"/>
      <c r="AD68" s="2"/>
      <c r="AE68" s="19"/>
      <c r="AF68" s="2"/>
      <c r="AG68" s="17"/>
      <c r="AH68" s="21"/>
    </row>
    <row r="69" spans="1:34" ht="20.25" customHeight="1">
      <c r="A69" s="67">
        <v>14168</v>
      </c>
      <c r="B69" s="68" t="s">
        <v>170</v>
      </c>
      <c r="C69" s="68" t="s">
        <v>171</v>
      </c>
      <c r="D69" s="68" t="s">
        <v>172</v>
      </c>
      <c r="E69" s="68" t="s">
        <v>173</v>
      </c>
      <c r="F69" s="56">
        <v>77539</v>
      </c>
      <c r="G69" s="56">
        <v>6</v>
      </c>
      <c r="H69" s="56" t="s">
        <v>19</v>
      </c>
      <c r="I69" s="56"/>
      <c r="J69" s="56"/>
      <c r="K69" s="56"/>
      <c r="L69" s="56" t="s">
        <v>362</v>
      </c>
      <c r="M69" s="56">
        <v>120</v>
      </c>
      <c r="N69" s="56">
        <v>0</v>
      </c>
      <c r="O69" s="56">
        <v>120</v>
      </c>
      <c r="P69" s="56" t="s">
        <v>16</v>
      </c>
      <c r="Q69" s="82">
        <v>1500000</v>
      </c>
      <c r="R69" s="82"/>
      <c r="S69" s="55"/>
      <c r="T69" s="68" t="s">
        <v>99</v>
      </c>
      <c r="U69" s="68" t="s">
        <v>141</v>
      </c>
      <c r="V69" s="56">
        <v>131</v>
      </c>
      <c r="W69" s="56">
        <v>17</v>
      </c>
      <c r="X69" s="56">
        <v>4</v>
      </c>
      <c r="Y69" s="56">
        <v>8</v>
      </c>
      <c r="Z69" s="56">
        <v>4</v>
      </c>
      <c r="AA69" s="56"/>
      <c r="AB69" s="56">
        <f aca="true" t="shared" si="2" ref="AB69:AB75">SUM(V69:Z69)</f>
        <v>164</v>
      </c>
      <c r="AC69" s="72" t="s">
        <v>342</v>
      </c>
      <c r="AD69" s="68" t="s">
        <v>356</v>
      </c>
      <c r="AE69" s="72" t="s">
        <v>365</v>
      </c>
      <c r="AF69" s="68">
        <v>48167720900</v>
      </c>
      <c r="AG69" s="56" t="s">
        <v>47</v>
      </c>
      <c r="AH69" s="59">
        <v>0.17800000000000002</v>
      </c>
    </row>
    <row r="70" spans="1:34" ht="20.25" customHeight="1">
      <c r="A70" s="67">
        <v>14220</v>
      </c>
      <c r="B70" s="68" t="s">
        <v>205</v>
      </c>
      <c r="C70" s="68" t="s">
        <v>208</v>
      </c>
      <c r="D70" s="68" t="s">
        <v>209</v>
      </c>
      <c r="E70" s="68" t="s">
        <v>210</v>
      </c>
      <c r="F70" s="56">
        <v>77566</v>
      </c>
      <c r="G70" s="56">
        <v>6</v>
      </c>
      <c r="H70" s="56" t="s">
        <v>19</v>
      </c>
      <c r="I70" s="56"/>
      <c r="J70" s="56"/>
      <c r="K70" s="56"/>
      <c r="L70" s="56" t="s">
        <v>354</v>
      </c>
      <c r="M70" s="56">
        <v>120</v>
      </c>
      <c r="N70" s="56">
        <v>30</v>
      </c>
      <c r="O70" s="56">
        <v>150</v>
      </c>
      <c r="P70" s="56" t="s">
        <v>16</v>
      </c>
      <c r="Q70" s="82">
        <v>1442232.448</v>
      </c>
      <c r="R70" s="82"/>
      <c r="S70" s="55"/>
      <c r="T70" s="68" t="s">
        <v>206</v>
      </c>
      <c r="U70" s="77" t="s">
        <v>207</v>
      </c>
      <c r="V70" s="56">
        <v>131</v>
      </c>
      <c r="W70" s="56">
        <v>17</v>
      </c>
      <c r="X70" s="56">
        <v>4</v>
      </c>
      <c r="Y70" s="56">
        <v>8</v>
      </c>
      <c r="Z70" s="56">
        <v>4</v>
      </c>
      <c r="AA70" s="56"/>
      <c r="AB70" s="56">
        <f t="shared" si="2"/>
        <v>164</v>
      </c>
      <c r="AC70" s="72" t="s">
        <v>342</v>
      </c>
      <c r="AD70" s="68" t="s">
        <v>356</v>
      </c>
      <c r="AE70" s="72" t="s">
        <v>365</v>
      </c>
      <c r="AF70" s="68">
        <v>48039663600</v>
      </c>
      <c r="AG70" s="56" t="s">
        <v>20</v>
      </c>
      <c r="AH70" s="59">
        <v>0.02</v>
      </c>
    </row>
    <row r="71" spans="1:34" ht="20.25" customHeight="1">
      <c r="A71" s="67">
        <v>14148</v>
      </c>
      <c r="B71" s="68" t="s">
        <v>157</v>
      </c>
      <c r="C71" s="68" t="s">
        <v>158</v>
      </c>
      <c r="D71" s="77" t="s">
        <v>340</v>
      </c>
      <c r="E71" s="68" t="s">
        <v>41</v>
      </c>
      <c r="F71" s="56">
        <v>77083</v>
      </c>
      <c r="G71" s="56">
        <v>6</v>
      </c>
      <c r="H71" s="56" t="s">
        <v>19</v>
      </c>
      <c r="I71" s="56"/>
      <c r="J71" s="56"/>
      <c r="K71" s="56"/>
      <c r="L71" s="56" t="s">
        <v>354</v>
      </c>
      <c r="M71" s="56">
        <v>120</v>
      </c>
      <c r="N71" s="56">
        <v>30</v>
      </c>
      <c r="O71" s="56">
        <v>150</v>
      </c>
      <c r="P71" s="56" t="s">
        <v>16</v>
      </c>
      <c r="Q71" s="82">
        <v>1429048</v>
      </c>
      <c r="R71" s="82"/>
      <c r="S71" s="55"/>
      <c r="T71" s="68" t="s">
        <v>155</v>
      </c>
      <c r="U71" s="68" t="s">
        <v>156</v>
      </c>
      <c r="V71" s="56">
        <v>128</v>
      </c>
      <c r="W71" s="56">
        <v>15.5</v>
      </c>
      <c r="X71" s="56">
        <v>4</v>
      </c>
      <c r="Y71" s="56">
        <v>8</v>
      </c>
      <c r="Z71" s="56">
        <v>4</v>
      </c>
      <c r="AA71" s="56"/>
      <c r="AB71" s="56">
        <f t="shared" si="2"/>
        <v>159.5</v>
      </c>
      <c r="AC71" s="72" t="s">
        <v>342</v>
      </c>
      <c r="AD71" s="68" t="s">
        <v>356</v>
      </c>
      <c r="AE71" s="72" t="s">
        <v>365</v>
      </c>
      <c r="AF71" s="68">
        <v>48157672602</v>
      </c>
      <c r="AG71" s="56" t="s">
        <v>47</v>
      </c>
      <c r="AH71" s="59">
        <v>0.08199999999999999</v>
      </c>
    </row>
    <row r="72" spans="1:34" ht="20.25" customHeight="1">
      <c r="A72" s="67">
        <v>14272</v>
      </c>
      <c r="B72" s="68" t="s">
        <v>241</v>
      </c>
      <c r="C72" s="68" t="s">
        <v>244</v>
      </c>
      <c r="D72" s="77" t="s">
        <v>245</v>
      </c>
      <c r="E72" s="68" t="s">
        <v>38</v>
      </c>
      <c r="F72" s="56">
        <v>77429</v>
      </c>
      <c r="G72" s="56">
        <v>6</v>
      </c>
      <c r="H72" s="56" t="s">
        <v>19</v>
      </c>
      <c r="I72" s="56"/>
      <c r="J72" s="56"/>
      <c r="K72" s="56" t="s">
        <v>17</v>
      </c>
      <c r="L72" s="56" t="s">
        <v>354</v>
      </c>
      <c r="M72" s="56">
        <v>142</v>
      </c>
      <c r="N72" s="56">
        <v>28</v>
      </c>
      <c r="O72" s="56">
        <v>170</v>
      </c>
      <c r="P72" s="56" t="s">
        <v>16</v>
      </c>
      <c r="Q72" s="82">
        <v>1500000</v>
      </c>
      <c r="R72" s="82"/>
      <c r="S72" s="55"/>
      <c r="T72" s="68" t="s">
        <v>242</v>
      </c>
      <c r="U72" s="68" t="s">
        <v>243</v>
      </c>
      <c r="V72" s="56">
        <v>127</v>
      </c>
      <c r="W72" s="56">
        <v>15.5</v>
      </c>
      <c r="X72" s="56">
        <v>4</v>
      </c>
      <c r="Y72" s="56">
        <v>8</v>
      </c>
      <c r="Z72" s="56">
        <v>4</v>
      </c>
      <c r="AA72" s="56"/>
      <c r="AB72" s="56">
        <f t="shared" si="2"/>
        <v>158.5</v>
      </c>
      <c r="AC72" s="72" t="s">
        <v>342</v>
      </c>
      <c r="AD72" s="68" t="s">
        <v>356</v>
      </c>
      <c r="AE72" s="72" t="s">
        <v>365</v>
      </c>
      <c r="AF72" s="68">
        <v>48201552200</v>
      </c>
      <c r="AG72" s="56" t="s">
        <v>47</v>
      </c>
      <c r="AH72" s="59">
        <v>0.14800000000000002</v>
      </c>
    </row>
    <row r="73" spans="1:34" ht="20.25" customHeight="1">
      <c r="A73" s="67">
        <v>14017</v>
      </c>
      <c r="B73" s="77" t="s">
        <v>39</v>
      </c>
      <c r="C73" s="77" t="s">
        <v>40</v>
      </c>
      <c r="D73" s="77" t="s">
        <v>36</v>
      </c>
      <c r="E73" s="77" t="s">
        <v>38</v>
      </c>
      <c r="F73" s="78">
        <v>77084</v>
      </c>
      <c r="G73" s="78">
        <v>6</v>
      </c>
      <c r="H73" s="78" t="s">
        <v>19</v>
      </c>
      <c r="I73" s="78"/>
      <c r="J73" s="78"/>
      <c r="K73" s="78"/>
      <c r="L73" s="78" t="s">
        <v>354</v>
      </c>
      <c r="M73" s="84">
        <v>119</v>
      </c>
      <c r="N73" s="84">
        <v>23</v>
      </c>
      <c r="O73" s="84">
        <v>142</v>
      </c>
      <c r="P73" s="78" t="s">
        <v>16</v>
      </c>
      <c r="Q73" s="85">
        <v>1500000</v>
      </c>
      <c r="R73" s="85"/>
      <c r="S73" s="86"/>
      <c r="T73" s="77" t="s">
        <v>35</v>
      </c>
      <c r="U73" s="77" t="s">
        <v>37</v>
      </c>
      <c r="V73" s="78">
        <v>127</v>
      </c>
      <c r="W73" s="61">
        <v>15.5</v>
      </c>
      <c r="X73" s="56">
        <v>4</v>
      </c>
      <c r="Y73" s="56">
        <v>8</v>
      </c>
      <c r="Z73" s="78">
        <v>4</v>
      </c>
      <c r="AA73" s="78"/>
      <c r="AB73" s="56">
        <f t="shared" si="2"/>
        <v>158.5</v>
      </c>
      <c r="AC73" s="72" t="s">
        <v>342</v>
      </c>
      <c r="AD73" s="68" t="s">
        <v>356</v>
      </c>
      <c r="AE73" s="72" t="s">
        <v>365</v>
      </c>
      <c r="AF73" s="77">
        <v>48201541500</v>
      </c>
      <c r="AG73" s="78" t="s">
        <v>20</v>
      </c>
      <c r="AH73" s="87">
        <v>0.044000000000000004</v>
      </c>
    </row>
    <row r="74" spans="1:34" ht="20.25" customHeight="1">
      <c r="A74" s="67">
        <v>14113</v>
      </c>
      <c r="B74" s="68" t="s">
        <v>127</v>
      </c>
      <c r="C74" s="68" t="s">
        <v>130</v>
      </c>
      <c r="D74" s="68" t="s">
        <v>36</v>
      </c>
      <c r="E74" s="68" t="s">
        <v>38</v>
      </c>
      <c r="F74" s="56">
        <v>77009</v>
      </c>
      <c r="G74" s="56">
        <v>6</v>
      </c>
      <c r="H74" s="56" t="s">
        <v>19</v>
      </c>
      <c r="I74" s="56"/>
      <c r="J74" s="56"/>
      <c r="K74" s="56" t="s">
        <v>17</v>
      </c>
      <c r="L74" s="56" t="s">
        <v>354</v>
      </c>
      <c r="M74" s="56">
        <v>43</v>
      </c>
      <c r="N74" s="56">
        <v>5</v>
      </c>
      <c r="O74" s="56">
        <v>48</v>
      </c>
      <c r="P74" s="56" t="s">
        <v>16</v>
      </c>
      <c r="Q74" s="82">
        <v>566000</v>
      </c>
      <c r="R74" s="82"/>
      <c r="S74" s="55"/>
      <c r="T74" s="68" t="s">
        <v>128</v>
      </c>
      <c r="U74" s="68" t="s">
        <v>129</v>
      </c>
      <c r="V74" s="56">
        <v>125</v>
      </c>
      <c r="W74" s="56">
        <v>17</v>
      </c>
      <c r="X74" s="56">
        <v>8</v>
      </c>
      <c r="Y74" s="56">
        <v>8</v>
      </c>
      <c r="Z74" s="56">
        <v>0</v>
      </c>
      <c r="AA74" s="56"/>
      <c r="AB74" s="56">
        <f t="shared" si="2"/>
        <v>158</v>
      </c>
      <c r="AC74" s="72" t="s">
        <v>342</v>
      </c>
      <c r="AD74" s="68" t="s">
        <v>356</v>
      </c>
      <c r="AE74" s="72" t="s">
        <v>365</v>
      </c>
      <c r="AF74" s="68">
        <v>48201210500</v>
      </c>
      <c r="AG74" s="56" t="s">
        <v>9</v>
      </c>
      <c r="AH74" s="59">
        <v>0.39299999999999996</v>
      </c>
    </row>
    <row r="75" spans="1:34" ht="28.5" customHeight="1">
      <c r="A75" s="67">
        <v>14291</v>
      </c>
      <c r="B75" s="77" t="s">
        <v>278</v>
      </c>
      <c r="C75" s="77" t="s">
        <v>279</v>
      </c>
      <c r="D75" s="68" t="s">
        <v>36</v>
      </c>
      <c r="E75" s="68" t="s">
        <v>38</v>
      </c>
      <c r="F75" s="56">
        <v>77048</v>
      </c>
      <c r="G75" s="56">
        <v>6</v>
      </c>
      <c r="H75" s="56" t="s">
        <v>19</v>
      </c>
      <c r="I75" s="56"/>
      <c r="J75" s="56"/>
      <c r="K75" s="56"/>
      <c r="L75" s="56" t="s">
        <v>354</v>
      </c>
      <c r="M75" s="56">
        <v>140</v>
      </c>
      <c r="N75" s="56">
        <v>60</v>
      </c>
      <c r="O75" s="56">
        <v>200</v>
      </c>
      <c r="P75" s="56" t="s">
        <v>16</v>
      </c>
      <c r="Q75" s="82">
        <v>1500000</v>
      </c>
      <c r="R75" s="82"/>
      <c r="S75" s="55"/>
      <c r="T75" s="68" t="s">
        <v>101</v>
      </c>
      <c r="U75" s="68" t="s">
        <v>102</v>
      </c>
      <c r="V75" s="56">
        <v>125</v>
      </c>
      <c r="W75" s="56">
        <v>17</v>
      </c>
      <c r="X75" s="56">
        <v>8</v>
      </c>
      <c r="Y75" s="56">
        <v>8</v>
      </c>
      <c r="Z75" s="56">
        <v>0</v>
      </c>
      <c r="AA75" s="56"/>
      <c r="AB75" s="56">
        <f t="shared" si="2"/>
        <v>158</v>
      </c>
      <c r="AC75" s="72" t="s">
        <v>342</v>
      </c>
      <c r="AD75" s="68" t="s">
        <v>356</v>
      </c>
      <c r="AE75" s="72" t="s">
        <v>365</v>
      </c>
      <c r="AF75" s="68">
        <v>48201330800</v>
      </c>
      <c r="AG75" s="56" t="s">
        <v>47</v>
      </c>
      <c r="AH75" s="59">
        <v>0.09699999999999999</v>
      </c>
    </row>
    <row r="76" spans="1:34" s="106" customFormat="1" ht="30.75" customHeight="1">
      <c r="A76" s="103" t="s">
        <v>332</v>
      </c>
      <c r="B76" s="103"/>
      <c r="C76" s="104">
        <v>9593655</v>
      </c>
      <c r="D76" s="103" t="s">
        <v>306</v>
      </c>
      <c r="E76" s="103"/>
      <c r="F76" s="103"/>
      <c r="G76" s="103"/>
      <c r="H76" s="103"/>
      <c r="I76" s="103"/>
      <c r="J76" s="103"/>
      <c r="K76" s="103"/>
      <c r="L76" s="103"/>
      <c r="M76" s="103"/>
      <c r="N76" s="103"/>
      <c r="O76" s="103"/>
      <c r="P76" s="103"/>
      <c r="Q76" s="105">
        <f>SUM(Q69:Q75)</f>
        <v>9437280.447999999</v>
      </c>
      <c r="R76" s="105"/>
      <c r="S76" s="30"/>
      <c r="T76" s="11"/>
      <c r="U76" s="11"/>
      <c r="V76" s="18"/>
      <c r="W76" s="18"/>
      <c r="X76" s="18"/>
      <c r="Y76" s="18"/>
      <c r="Z76" s="18"/>
      <c r="AA76" s="18"/>
      <c r="AB76" s="18"/>
      <c r="AC76" s="33"/>
      <c r="AD76" s="11"/>
      <c r="AE76" s="33"/>
      <c r="AF76" s="11"/>
      <c r="AG76" s="18"/>
      <c r="AH76" s="21"/>
    </row>
    <row r="77" spans="1:34" ht="20.25" customHeight="1">
      <c r="A77" s="48" t="str">
        <f>CONCATENATE("Region ",G78,"/",H78)</f>
        <v>Region 7/Rural</v>
      </c>
      <c r="B77" s="49"/>
      <c r="C77" s="2"/>
      <c r="D77" s="2"/>
      <c r="E77" s="2"/>
      <c r="F77" s="17"/>
      <c r="G77" s="17"/>
      <c r="H77" s="17"/>
      <c r="I77" s="17"/>
      <c r="J77" s="17"/>
      <c r="K77" s="17"/>
      <c r="L77" s="17"/>
      <c r="M77" s="17"/>
      <c r="N77" s="17"/>
      <c r="O77" s="17"/>
      <c r="P77" s="17"/>
      <c r="Q77" s="4"/>
      <c r="R77" s="4"/>
      <c r="S77" s="28"/>
      <c r="T77" s="2"/>
      <c r="U77" s="2"/>
      <c r="V77" s="17"/>
      <c r="W77" s="18"/>
      <c r="X77" s="18"/>
      <c r="Y77" s="17"/>
      <c r="Z77" s="18"/>
      <c r="AA77" s="18"/>
      <c r="AB77" s="18"/>
      <c r="AC77" s="33"/>
      <c r="AD77" s="2"/>
      <c r="AE77" s="19"/>
      <c r="AF77" s="2"/>
      <c r="AG77" s="17"/>
      <c r="AH77" s="21"/>
    </row>
    <row r="78" spans="1:34" ht="20.25" customHeight="1">
      <c r="A78" s="50">
        <v>14007</v>
      </c>
      <c r="B78" s="51" t="s">
        <v>26</v>
      </c>
      <c r="C78" s="51" t="s">
        <v>30</v>
      </c>
      <c r="D78" s="51" t="s">
        <v>31</v>
      </c>
      <c r="E78" s="51" t="s">
        <v>18</v>
      </c>
      <c r="F78" s="52">
        <v>78642</v>
      </c>
      <c r="G78" s="52">
        <v>7</v>
      </c>
      <c r="H78" s="52" t="s">
        <v>8</v>
      </c>
      <c r="I78" s="52"/>
      <c r="J78" s="52"/>
      <c r="K78" s="52"/>
      <c r="L78" s="52" t="s">
        <v>354</v>
      </c>
      <c r="M78" s="52">
        <v>65</v>
      </c>
      <c r="N78" s="52">
        <v>3</v>
      </c>
      <c r="O78" s="52">
        <v>68</v>
      </c>
      <c r="P78" s="52" t="s">
        <v>4</v>
      </c>
      <c r="Q78" s="53">
        <v>740851</v>
      </c>
      <c r="R78" s="53"/>
      <c r="S78" s="55"/>
      <c r="T78" s="51" t="s">
        <v>27</v>
      </c>
      <c r="U78" s="51" t="s">
        <v>28</v>
      </c>
      <c r="V78" s="52">
        <v>131</v>
      </c>
      <c r="W78" s="56">
        <v>17</v>
      </c>
      <c r="X78" s="56">
        <v>4</v>
      </c>
      <c r="Y78" s="52">
        <v>8</v>
      </c>
      <c r="Z78" s="56">
        <v>4</v>
      </c>
      <c r="AA78" s="56"/>
      <c r="AB78" s="56">
        <f>SUM(V78:Z78)</f>
        <v>164</v>
      </c>
      <c r="AC78" s="72" t="s">
        <v>342</v>
      </c>
      <c r="AD78" s="68" t="s">
        <v>356</v>
      </c>
      <c r="AE78" s="72" t="s">
        <v>365</v>
      </c>
      <c r="AF78" s="51">
        <v>48491020202</v>
      </c>
      <c r="AG78" s="52" t="s">
        <v>20</v>
      </c>
      <c r="AH78" s="59">
        <v>0.099</v>
      </c>
    </row>
    <row r="79" spans="1:34" s="106" customFormat="1" ht="30.75" customHeight="1">
      <c r="A79" s="103" t="s">
        <v>332</v>
      </c>
      <c r="B79" s="103"/>
      <c r="C79" s="104">
        <v>500000</v>
      </c>
      <c r="D79" s="103" t="s">
        <v>306</v>
      </c>
      <c r="E79" s="103"/>
      <c r="F79" s="103"/>
      <c r="G79" s="103"/>
      <c r="H79" s="103"/>
      <c r="I79" s="103"/>
      <c r="J79" s="103"/>
      <c r="K79" s="103"/>
      <c r="L79" s="103"/>
      <c r="M79" s="103"/>
      <c r="N79" s="103"/>
      <c r="O79" s="103"/>
      <c r="P79" s="103"/>
      <c r="Q79" s="105">
        <f>SUM(Q78:Q78)</f>
        <v>740851</v>
      </c>
      <c r="R79" s="105"/>
      <c r="S79" s="30"/>
      <c r="T79" s="11"/>
      <c r="U79" s="11"/>
      <c r="V79" s="18"/>
      <c r="W79" s="18"/>
      <c r="X79" s="18"/>
      <c r="Y79" s="18"/>
      <c r="Z79" s="18"/>
      <c r="AA79" s="18"/>
      <c r="AB79" s="18"/>
      <c r="AC79" s="33"/>
      <c r="AD79" s="11"/>
      <c r="AE79" s="33"/>
      <c r="AF79" s="11"/>
      <c r="AG79" s="18"/>
      <c r="AH79" s="21"/>
    </row>
    <row r="80" spans="1:34" ht="20.25" customHeight="1">
      <c r="A80" s="48" t="str">
        <f>CONCATENATE("Region ",G81,"/",H81)</f>
        <v>Region 7/Urban</v>
      </c>
      <c r="B80" s="49"/>
      <c r="C80" s="2"/>
      <c r="D80" s="2"/>
      <c r="E80" s="2"/>
      <c r="F80" s="17"/>
      <c r="G80" s="17"/>
      <c r="H80" s="17"/>
      <c r="I80" s="17"/>
      <c r="J80" s="17"/>
      <c r="K80" s="17"/>
      <c r="L80" s="17"/>
      <c r="M80" s="17"/>
      <c r="N80" s="17"/>
      <c r="O80" s="17"/>
      <c r="P80" s="17"/>
      <c r="Q80" s="4"/>
      <c r="R80" s="4"/>
      <c r="S80" s="28"/>
      <c r="T80" s="2"/>
      <c r="U80" s="2"/>
      <c r="V80" s="17"/>
      <c r="W80" s="18"/>
      <c r="X80" s="18"/>
      <c r="Y80" s="17"/>
      <c r="Z80" s="18"/>
      <c r="AA80" s="18"/>
      <c r="AB80" s="18"/>
      <c r="AC80" s="33"/>
      <c r="AD80" s="2"/>
      <c r="AE80" s="19"/>
      <c r="AF80" s="2"/>
      <c r="AG80" s="17"/>
      <c r="AH80" s="21"/>
    </row>
    <row r="81" spans="1:34" ht="20.25" customHeight="1">
      <c r="A81" s="50">
        <v>14069</v>
      </c>
      <c r="B81" s="51" t="s">
        <v>90</v>
      </c>
      <c r="C81" s="51" t="s">
        <v>91</v>
      </c>
      <c r="D81" s="51" t="s">
        <v>29</v>
      </c>
      <c r="E81" s="51" t="s">
        <v>89</v>
      </c>
      <c r="F81" s="52">
        <v>78735</v>
      </c>
      <c r="G81" s="52">
        <v>7</v>
      </c>
      <c r="H81" s="52" t="s">
        <v>19</v>
      </c>
      <c r="I81" s="52"/>
      <c r="J81" s="52"/>
      <c r="K81" s="52" t="s">
        <v>17</v>
      </c>
      <c r="L81" s="52" t="s">
        <v>354</v>
      </c>
      <c r="M81" s="52">
        <v>58</v>
      </c>
      <c r="N81" s="52">
        <v>0</v>
      </c>
      <c r="O81" s="52">
        <v>58</v>
      </c>
      <c r="P81" s="52" t="s">
        <v>338</v>
      </c>
      <c r="Q81" s="53">
        <v>900000</v>
      </c>
      <c r="R81" s="54" t="s">
        <v>17</v>
      </c>
      <c r="S81" s="55"/>
      <c r="T81" s="51" t="s">
        <v>86</v>
      </c>
      <c r="U81" s="51" t="s">
        <v>87</v>
      </c>
      <c r="V81" s="52">
        <v>135</v>
      </c>
      <c r="W81" s="56">
        <v>17</v>
      </c>
      <c r="X81" s="56">
        <v>8</v>
      </c>
      <c r="Y81" s="52">
        <v>8</v>
      </c>
      <c r="Z81" s="56">
        <v>0</v>
      </c>
      <c r="AA81" s="56"/>
      <c r="AB81" s="56">
        <f>SUM(V81:Z81)</f>
        <v>168</v>
      </c>
      <c r="AC81" s="57" t="s">
        <v>342</v>
      </c>
      <c r="AD81" s="68" t="s">
        <v>356</v>
      </c>
      <c r="AE81" s="72" t="s">
        <v>365</v>
      </c>
      <c r="AF81" s="51">
        <v>48453001908</v>
      </c>
      <c r="AG81" s="52" t="s">
        <v>20</v>
      </c>
      <c r="AH81" s="59">
        <v>0.11900000000000001</v>
      </c>
    </row>
    <row r="82" spans="1:34" ht="20.25" customHeight="1">
      <c r="A82" s="50">
        <v>14068</v>
      </c>
      <c r="B82" s="51" t="s">
        <v>85</v>
      </c>
      <c r="C82" s="51" t="s">
        <v>88</v>
      </c>
      <c r="D82" s="51" t="s">
        <v>29</v>
      </c>
      <c r="E82" s="51" t="s">
        <v>89</v>
      </c>
      <c r="F82" s="52">
        <v>78704</v>
      </c>
      <c r="G82" s="52">
        <v>7</v>
      </c>
      <c r="H82" s="52" t="s">
        <v>19</v>
      </c>
      <c r="I82" s="52"/>
      <c r="J82" s="52"/>
      <c r="K82" s="52" t="s">
        <v>17</v>
      </c>
      <c r="L82" s="52" t="s">
        <v>354</v>
      </c>
      <c r="M82" s="52">
        <v>107</v>
      </c>
      <c r="N82" s="52">
        <v>0</v>
      </c>
      <c r="O82" s="52">
        <v>107</v>
      </c>
      <c r="P82" s="52" t="s">
        <v>338</v>
      </c>
      <c r="Q82" s="53">
        <v>845500</v>
      </c>
      <c r="R82" s="54" t="s">
        <v>17</v>
      </c>
      <c r="S82" s="55"/>
      <c r="T82" s="51" t="s">
        <v>86</v>
      </c>
      <c r="U82" s="51" t="s">
        <v>87</v>
      </c>
      <c r="V82" s="52">
        <v>133</v>
      </c>
      <c r="W82" s="56">
        <v>17</v>
      </c>
      <c r="X82" s="56">
        <v>8</v>
      </c>
      <c r="Y82" s="56">
        <v>8</v>
      </c>
      <c r="Z82" s="56">
        <v>0</v>
      </c>
      <c r="AA82" s="56"/>
      <c r="AB82" s="56">
        <f>SUM(V82:Z82)</f>
        <v>166</v>
      </c>
      <c r="AC82" s="72" t="s">
        <v>342</v>
      </c>
      <c r="AD82" s="68" t="s">
        <v>356</v>
      </c>
      <c r="AE82" s="72" t="s">
        <v>365</v>
      </c>
      <c r="AF82" s="51">
        <v>48453001304</v>
      </c>
      <c r="AG82" s="52" t="s">
        <v>47</v>
      </c>
      <c r="AH82" s="59">
        <v>0.105</v>
      </c>
    </row>
    <row r="83" spans="1:34" ht="20.25" customHeight="1">
      <c r="A83" s="50">
        <v>14226</v>
      </c>
      <c r="B83" s="51" t="s">
        <v>212</v>
      </c>
      <c r="C83" s="51" t="s">
        <v>215</v>
      </c>
      <c r="D83" s="51" t="s">
        <v>29</v>
      </c>
      <c r="E83" s="51" t="s">
        <v>89</v>
      </c>
      <c r="F83" s="52">
        <v>78728</v>
      </c>
      <c r="G83" s="52">
        <v>7</v>
      </c>
      <c r="H83" s="52" t="s">
        <v>19</v>
      </c>
      <c r="I83" s="52"/>
      <c r="J83" s="52"/>
      <c r="K83" s="52"/>
      <c r="L83" s="52" t="s">
        <v>354</v>
      </c>
      <c r="M83" s="52">
        <v>68</v>
      </c>
      <c r="N83" s="52">
        <v>8</v>
      </c>
      <c r="O83" s="52">
        <v>76</v>
      </c>
      <c r="P83" s="52" t="s">
        <v>16</v>
      </c>
      <c r="Q83" s="53">
        <v>1056000</v>
      </c>
      <c r="R83" s="53"/>
      <c r="S83" s="55"/>
      <c r="T83" s="51" t="s">
        <v>213</v>
      </c>
      <c r="U83" s="51" t="s">
        <v>214</v>
      </c>
      <c r="V83" s="52">
        <v>132</v>
      </c>
      <c r="W83" s="56">
        <v>17</v>
      </c>
      <c r="X83" s="56">
        <v>4</v>
      </c>
      <c r="Y83" s="56">
        <v>8</v>
      </c>
      <c r="Z83" s="56">
        <v>4</v>
      </c>
      <c r="AA83" s="56"/>
      <c r="AB83" s="56">
        <f>SUM(V83:Z83)</f>
        <v>165</v>
      </c>
      <c r="AC83" s="72" t="s">
        <v>342</v>
      </c>
      <c r="AD83" s="68" t="s">
        <v>356</v>
      </c>
      <c r="AE83" s="72" t="s">
        <v>365</v>
      </c>
      <c r="AF83" s="51">
        <v>48453001853</v>
      </c>
      <c r="AG83" s="52" t="s">
        <v>20</v>
      </c>
      <c r="AH83" s="59">
        <v>0.042</v>
      </c>
    </row>
    <row r="84" spans="1:34" ht="20.25" customHeight="1">
      <c r="A84" s="50">
        <v>14070</v>
      </c>
      <c r="B84" s="51" t="s">
        <v>92</v>
      </c>
      <c r="C84" s="51" t="s">
        <v>93</v>
      </c>
      <c r="D84" s="51" t="s">
        <v>29</v>
      </c>
      <c r="E84" s="51" t="s">
        <v>18</v>
      </c>
      <c r="F84" s="52">
        <v>78717</v>
      </c>
      <c r="G84" s="52">
        <v>7</v>
      </c>
      <c r="H84" s="52" t="s">
        <v>19</v>
      </c>
      <c r="I84" s="52"/>
      <c r="J84" s="52"/>
      <c r="K84" s="52" t="s">
        <v>17</v>
      </c>
      <c r="L84" s="52" t="s">
        <v>354</v>
      </c>
      <c r="M84" s="52">
        <v>128</v>
      </c>
      <c r="N84" s="52">
        <v>0</v>
      </c>
      <c r="O84" s="52">
        <v>128</v>
      </c>
      <c r="P84" s="52" t="s">
        <v>16</v>
      </c>
      <c r="Q84" s="53">
        <v>1254485</v>
      </c>
      <c r="R84" s="53"/>
      <c r="S84" s="55"/>
      <c r="T84" s="51" t="s">
        <v>86</v>
      </c>
      <c r="U84" s="51" t="s">
        <v>87</v>
      </c>
      <c r="V84" s="52">
        <v>130</v>
      </c>
      <c r="W84" s="56">
        <v>17</v>
      </c>
      <c r="X84" s="56">
        <v>4</v>
      </c>
      <c r="Y84" s="56">
        <v>8</v>
      </c>
      <c r="Z84" s="56">
        <v>4</v>
      </c>
      <c r="AA84" s="56"/>
      <c r="AB84" s="56">
        <f>SUM(V84:Z84)</f>
        <v>163</v>
      </c>
      <c r="AC84" s="72" t="s">
        <v>342</v>
      </c>
      <c r="AD84" s="68" t="s">
        <v>356</v>
      </c>
      <c r="AE84" s="72" t="s">
        <v>365</v>
      </c>
      <c r="AF84" s="51">
        <v>48491020311</v>
      </c>
      <c r="AG84" s="52" t="s">
        <v>47</v>
      </c>
      <c r="AH84" s="59">
        <v>0.047</v>
      </c>
    </row>
    <row r="85" spans="1:34" s="106" customFormat="1" ht="30.75" customHeight="1">
      <c r="A85" s="103" t="s">
        <v>332</v>
      </c>
      <c r="B85" s="103"/>
      <c r="C85" s="104">
        <v>3708111</v>
      </c>
      <c r="D85" s="103" t="s">
        <v>306</v>
      </c>
      <c r="E85" s="103"/>
      <c r="F85" s="103"/>
      <c r="G85" s="103"/>
      <c r="H85" s="103"/>
      <c r="I85" s="103"/>
      <c r="J85" s="103"/>
      <c r="K85" s="103"/>
      <c r="L85" s="103"/>
      <c r="M85" s="103"/>
      <c r="N85" s="103"/>
      <c r="O85" s="103"/>
      <c r="P85" s="103"/>
      <c r="Q85" s="105">
        <f>SUM(Q81:Q84)</f>
        <v>4055985</v>
      </c>
      <c r="R85" s="105"/>
      <c r="S85" s="30"/>
      <c r="T85" s="11"/>
      <c r="U85" s="11"/>
      <c r="V85" s="18"/>
      <c r="W85" s="18"/>
      <c r="X85" s="18"/>
      <c r="Y85" s="18"/>
      <c r="Z85" s="18"/>
      <c r="AA85" s="18"/>
      <c r="AB85" s="18"/>
      <c r="AC85" s="33"/>
      <c r="AD85" s="11"/>
      <c r="AE85" s="33"/>
      <c r="AF85" s="11"/>
      <c r="AG85" s="18"/>
      <c r="AH85" s="21"/>
    </row>
    <row r="86" spans="1:34" ht="20.25" customHeight="1">
      <c r="A86" s="48" t="str">
        <f>CONCATENATE("Region ",G87,"/",H87)</f>
        <v>Region 8/Rural</v>
      </c>
      <c r="B86" s="49"/>
      <c r="C86" s="2"/>
      <c r="D86" s="2"/>
      <c r="E86" s="2"/>
      <c r="F86" s="17"/>
      <c r="G86" s="17"/>
      <c r="H86" s="17"/>
      <c r="I86" s="17"/>
      <c r="J86" s="17"/>
      <c r="K86" s="17"/>
      <c r="L86" s="17"/>
      <c r="M86" s="17"/>
      <c r="N86" s="17"/>
      <c r="O86" s="17"/>
      <c r="P86" s="17"/>
      <c r="Q86" s="4"/>
      <c r="R86" s="4"/>
      <c r="S86" s="28"/>
      <c r="T86" s="2"/>
      <c r="U86" s="2"/>
      <c r="V86" s="17"/>
      <c r="W86" s="18"/>
      <c r="X86" s="18"/>
      <c r="Y86" s="17"/>
      <c r="Z86" s="18"/>
      <c r="AA86" s="18"/>
      <c r="AB86" s="18"/>
      <c r="AC86" s="33"/>
      <c r="AD86" s="2"/>
      <c r="AE86" s="19"/>
      <c r="AF86" s="2"/>
      <c r="AG86" s="17"/>
      <c r="AH86" s="21"/>
    </row>
    <row r="87" spans="1:34" ht="20.25" customHeight="1">
      <c r="A87" s="50">
        <v>14109</v>
      </c>
      <c r="B87" s="51" t="s">
        <v>121</v>
      </c>
      <c r="C87" s="51" t="s">
        <v>124</v>
      </c>
      <c r="D87" s="51" t="s">
        <v>125</v>
      </c>
      <c r="E87" s="51" t="s">
        <v>126</v>
      </c>
      <c r="F87" s="52">
        <v>76571</v>
      </c>
      <c r="G87" s="52">
        <v>8</v>
      </c>
      <c r="H87" s="52" t="s">
        <v>8</v>
      </c>
      <c r="I87" s="52"/>
      <c r="J87" s="52"/>
      <c r="K87" s="52"/>
      <c r="L87" s="52" t="s">
        <v>354</v>
      </c>
      <c r="M87" s="52">
        <v>50</v>
      </c>
      <c r="N87" s="52">
        <v>0</v>
      </c>
      <c r="O87" s="52">
        <v>50</v>
      </c>
      <c r="P87" s="52" t="s">
        <v>4</v>
      </c>
      <c r="Q87" s="53">
        <v>514453</v>
      </c>
      <c r="R87" s="60" t="s">
        <v>17</v>
      </c>
      <c r="S87" s="55"/>
      <c r="T87" s="51" t="s">
        <v>122</v>
      </c>
      <c r="U87" s="51" t="s">
        <v>123</v>
      </c>
      <c r="V87" s="52">
        <v>132</v>
      </c>
      <c r="W87" s="61">
        <v>17</v>
      </c>
      <c r="X87" s="56">
        <v>4</v>
      </c>
      <c r="Y87" s="83">
        <v>8</v>
      </c>
      <c r="Z87" s="56">
        <v>0</v>
      </c>
      <c r="AA87" s="56"/>
      <c r="AB87" s="56">
        <f>SUM(V87:Z87)</f>
        <v>161</v>
      </c>
      <c r="AC87" s="57" t="s">
        <v>342</v>
      </c>
      <c r="AD87" s="68" t="s">
        <v>356</v>
      </c>
      <c r="AE87" s="72" t="s">
        <v>365</v>
      </c>
      <c r="AF87" s="51">
        <v>48027023403</v>
      </c>
      <c r="AG87" s="52" t="s">
        <v>20</v>
      </c>
      <c r="AH87" s="59">
        <v>0.05</v>
      </c>
    </row>
    <row r="88" spans="1:34" s="106" customFormat="1" ht="30.75" customHeight="1">
      <c r="A88" s="103" t="s">
        <v>332</v>
      </c>
      <c r="B88" s="103"/>
      <c r="C88" s="104">
        <v>599843</v>
      </c>
      <c r="D88" s="103" t="s">
        <v>306</v>
      </c>
      <c r="E88" s="103"/>
      <c r="F88" s="103"/>
      <c r="G88" s="103"/>
      <c r="H88" s="103"/>
      <c r="I88" s="103"/>
      <c r="J88" s="103"/>
      <c r="K88" s="103"/>
      <c r="L88" s="103"/>
      <c r="M88" s="103"/>
      <c r="N88" s="103"/>
      <c r="O88" s="103"/>
      <c r="P88" s="103"/>
      <c r="Q88" s="105">
        <f>SUM(Q87:Q87)</f>
        <v>514453</v>
      </c>
      <c r="R88" s="105"/>
      <c r="S88" s="30"/>
      <c r="T88" s="11"/>
      <c r="U88" s="11"/>
      <c r="V88" s="18"/>
      <c r="W88" s="18"/>
      <c r="X88" s="18"/>
      <c r="Y88" s="18"/>
      <c r="Z88" s="18"/>
      <c r="AA88" s="18"/>
      <c r="AB88" s="18"/>
      <c r="AC88" s="33"/>
      <c r="AD88" s="11"/>
      <c r="AE88" s="33"/>
      <c r="AF88" s="11"/>
      <c r="AG88" s="18"/>
      <c r="AH88" s="21"/>
    </row>
    <row r="89" spans="1:34" ht="20.25" customHeight="1">
      <c r="A89" s="13"/>
      <c r="B89" s="10"/>
      <c r="C89" s="2"/>
      <c r="D89" s="2"/>
      <c r="E89" s="2"/>
      <c r="F89" s="17"/>
      <c r="G89" s="17"/>
      <c r="H89" s="17"/>
      <c r="I89" s="17"/>
      <c r="J89" s="17"/>
      <c r="K89" s="17"/>
      <c r="L89" s="17"/>
      <c r="M89" s="17"/>
      <c r="N89" s="17"/>
      <c r="O89" s="17"/>
      <c r="P89" s="6"/>
      <c r="Q89" s="7"/>
      <c r="R89" s="7"/>
      <c r="S89" s="30"/>
      <c r="T89" s="2"/>
      <c r="U89" s="2"/>
      <c r="V89" s="17"/>
      <c r="W89" s="18"/>
      <c r="X89" s="18"/>
      <c r="Y89" s="17"/>
      <c r="Z89" s="18"/>
      <c r="AA89" s="18"/>
      <c r="AB89" s="18"/>
      <c r="AC89" s="33"/>
      <c r="AD89" s="2"/>
      <c r="AE89" s="19"/>
      <c r="AF89" s="2"/>
      <c r="AG89" s="17"/>
      <c r="AH89" s="21"/>
    </row>
    <row r="90" spans="1:34" ht="20.25" customHeight="1">
      <c r="A90" s="48" t="str">
        <f>CONCATENATE("Region ",G91,"/",H91)</f>
        <v>Region 8/Urban</v>
      </c>
      <c r="B90" s="49"/>
      <c r="C90" s="2"/>
      <c r="D90" s="2"/>
      <c r="E90" s="2"/>
      <c r="F90" s="17"/>
      <c r="G90" s="17"/>
      <c r="H90" s="17"/>
      <c r="I90" s="17"/>
      <c r="J90" s="17"/>
      <c r="K90" s="17"/>
      <c r="L90" s="17"/>
      <c r="M90" s="17"/>
      <c r="N90" s="17"/>
      <c r="O90" s="17"/>
      <c r="P90" s="17"/>
      <c r="Q90" s="4"/>
      <c r="R90" s="4"/>
      <c r="S90" s="28"/>
      <c r="T90" s="2"/>
      <c r="U90" s="2"/>
      <c r="V90" s="17"/>
      <c r="W90" s="18"/>
      <c r="X90" s="18"/>
      <c r="Y90" s="17"/>
      <c r="Z90" s="18"/>
      <c r="AA90" s="18"/>
      <c r="AB90" s="18"/>
      <c r="AC90" s="33"/>
      <c r="AD90" s="2"/>
      <c r="AE90" s="19"/>
      <c r="AF90" s="2"/>
      <c r="AG90" s="17"/>
      <c r="AH90" s="21"/>
    </row>
    <row r="91" spans="1:34" ht="20.25" customHeight="1">
      <c r="A91" s="50">
        <v>14229</v>
      </c>
      <c r="B91" s="51" t="s">
        <v>220</v>
      </c>
      <c r="C91" s="51" t="s">
        <v>222</v>
      </c>
      <c r="D91" s="51" t="s">
        <v>223</v>
      </c>
      <c r="E91" s="51" t="s">
        <v>224</v>
      </c>
      <c r="F91" s="52">
        <v>76707</v>
      </c>
      <c r="G91" s="52">
        <v>8</v>
      </c>
      <c r="H91" s="52" t="s">
        <v>19</v>
      </c>
      <c r="I91" s="52"/>
      <c r="J91" s="52"/>
      <c r="K91" s="52"/>
      <c r="L91" s="52" t="s">
        <v>354</v>
      </c>
      <c r="M91" s="52">
        <v>76</v>
      </c>
      <c r="N91" s="52">
        <v>0</v>
      </c>
      <c r="O91" s="52">
        <v>76</v>
      </c>
      <c r="P91" s="52" t="s">
        <v>16</v>
      </c>
      <c r="Q91" s="53">
        <v>1104000</v>
      </c>
      <c r="R91" s="54" t="s">
        <v>17</v>
      </c>
      <c r="S91" s="55"/>
      <c r="T91" s="51" t="s">
        <v>221</v>
      </c>
      <c r="U91" s="51" t="s">
        <v>214</v>
      </c>
      <c r="V91" s="52">
        <v>127</v>
      </c>
      <c r="W91" s="56">
        <v>17</v>
      </c>
      <c r="X91" s="56">
        <v>8</v>
      </c>
      <c r="Y91" s="52">
        <v>8</v>
      </c>
      <c r="Z91" s="56">
        <v>0</v>
      </c>
      <c r="AA91" s="56"/>
      <c r="AB91" s="56">
        <f>SUM(V91:Z91)</f>
        <v>160</v>
      </c>
      <c r="AC91" s="57" t="s">
        <v>342</v>
      </c>
      <c r="AD91" s="68" t="s">
        <v>356</v>
      </c>
      <c r="AE91" s="72" t="s">
        <v>365</v>
      </c>
      <c r="AF91" s="51">
        <v>48309001200</v>
      </c>
      <c r="AG91" s="52" t="s">
        <v>9</v>
      </c>
      <c r="AH91" s="59">
        <v>0.514</v>
      </c>
    </row>
    <row r="92" spans="1:34" s="106" customFormat="1" ht="30.75" customHeight="1">
      <c r="A92" s="103" t="s">
        <v>332</v>
      </c>
      <c r="B92" s="103"/>
      <c r="C92" s="104">
        <v>1447635</v>
      </c>
      <c r="D92" s="103" t="s">
        <v>306</v>
      </c>
      <c r="E92" s="103"/>
      <c r="F92" s="103"/>
      <c r="G92" s="103"/>
      <c r="H92" s="103"/>
      <c r="I92" s="103"/>
      <c r="J92" s="103"/>
      <c r="K92" s="103"/>
      <c r="L92" s="103"/>
      <c r="M92" s="103"/>
      <c r="N92" s="103"/>
      <c r="O92" s="103"/>
      <c r="P92" s="103"/>
      <c r="Q92" s="105">
        <f>Q91</f>
        <v>1104000</v>
      </c>
      <c r="R92" s="105"/>
      <c r="S92" s="30"/>
      <c r="T92" s="11"/>
      <c r="U92" s="11"/>
      <c r="V92" s="18"/>
      <c r="W92" s="18"/>
      <c r="X92" s="18"/>
      <c r="Y92" s="18"/>
      <c r="Z92" s="18"/>
      <c r="AA92" s="18"/>
      <c r="AB92" s="18"/>
      <c r="AC92" s="33"/>
      <c r="AD92" s="11"/>
      <c r="AE92" s="33"/>
      <c r="AF92" s="11"/>
      <c r="AG92" s="18"/>
      <c r="AH92" s="21"/>
    </row>
    <row r="93" spans="1:34" ht="20.25" customHeight="1">
      <c r="A93" s="48" t="s">
        <v>377</v>
      </c>
      <c r="B93" s="49"/>
      <c r="C93" s="2"/>
      <c r="D93" s="2"/>
      <c r="E93" s="2"/>
      <c r="F93" s="17"/>
      <c r="G93" s="17"/>
      <c r="H93" s="17"/>
      <c r="I93" s="17"/>
      <c r="J93" s="17"/>
      <c r="K93" s="17"/>
      <c r="L93" s="17"/>
      <c r="M93" s="17"/>
      <c r="N93" s="17"/>
      <c r="O93" s="17"/>
      <c r="P93" s="17"/>
      <c r="Q93" s="4"/>
      <c r="R93" s="4"/>
      <c r="S93" s="28"/>
      <c r="T93" s="2"/>
      <c r="U93" s="2"/>
      <c r="V93" s="17"/>
      <c r="W93" s="18"/>
      <c r="X93" s="18"/>
      <c r="Y93" s="17"/>
      <c r="Z93" s="18"/>
      <c r="AA93" s="18"/>
      <c r="AB93" s="18"/>
      <c r="AC93" s="33"/>
      <c r="AD93" s="2"/>
      <c r="AE93" s="19"/>
      <c r="AF93" s="2"/>
      <c r="AG93" s="17"/>
      <c r="AH93" s="21"/>
    </row>
    <row r="94" spans="1:34" ht="20.25" customHeight="1">
      <c r="A94" s="98" t="s">
        <v>363</v>
      </c>
      <c r="B94" s="66"/>
      <c r="C94" s="66"/>
      <c r="D94" s="66"/>
      <c r="E94" s="66"/>
      <c r="F94" s="83"/>
      <c r="G94" s="99">
        <v>8</v>
      </c>
      <c r="H94" s="99" t="s">
        <v>8</v>
      </c>
      <c r="I94" s="83"/>
      <c r="J94" s="83"/>
      <c r="K94" s="83"/>
      <c r="L94" s="83"/>
      <c r="M94" s="83"/>
      <c r="N94" s="83"/>
      <c r="O94" s="83"/>
      <c r="P94" s="83"/>
      <c r="Q94" s="63"/>
      <c r="R94" s="63"/>
      <c r="S94" s="65"/>
      <c r="T94" s="66"/>
      <c r="U94" s="66"/>
      <c r="V94" s="100"/>
      <c r="W94" s="101"/>
      <c r="X94" s="101"/>
      <c r="Y94" s="100"/>
      <c r="Z94" s="101"/>
      <c r="AA94" s="61"/>
      <c r="AB94" s="61"/>
      <c r="AC94" s="57"/>
      <c r="AD94" s="66"/>
      <c r="AE94" s="102"/>
      <c r="AF94" s="66"/>
      <c r="AG94" s="83"/>
      <c r="AH94" s="76"/>
    </row>
    <row r="95" spans="1:34" s="106" customFormat="1" ht="30.75" customHeight="1">
      <c r="A95" s="103" t="s">
        <v>332</v>
      </c>
      <c r="B95" s="103"/>
      <c r="C95" s="104">
        <v>500000</v>
      </c>
      <c r="D95" s="103" t="s">
        <v>306</v>
      </c>
      <c r="E95" s="103"/>
      <c r="F95" s="103"/>
      <c r="G95" s="103"/>
      <c r="H95" s="103"/>
      <c r="I95" s="103"/>
      <c r="J95" s="103"/>
      <c r="K95" s="103"/>
      <c r="L95" s="103"/>
      <c r="M95" s="103"/>
      <c r="N95" s="103"/>
      <c r="O95" s="103"/>
      <c r="P95" s="103"/>
      <c r="Q95" s="105">
        <f>SUM(Q94:Q94)</f>
        <v>0</v>
      </c>
      <c r="R95" s="105"/>
      <c r="S95" s="30"/>
      <c r="T95" s="11"/>
      <c r="U95" s="11"/>
      <c r="V95" s="18"/>
      <c r="W95" s="18"/>
      <c r="X95" s="18"/>
      <c r="Y95" s="18"/>
      <c r="Z95" s="18"/>
      <c r="AA95" s="18"/>
      <c r="AB95" s="18"/>
      <c r="AC95" s="33"/>
      <c r="AD95" s="11"/>
      <c r="AE95" s="33"/>
      <c r="AF95" s="11"/>
      <c r="AG95" s="18"/>
      <c r="AH95" s="21"/>
    </row>
    <row r="96" spans="1:34" ht="20.25" customHeight="1">
      <c r="A96" s="48" t="str">
        <f>CONCATENATE("Region ",G97,"/",H97)</f>
        <v>Region 9/Urban</v>
      </c>
      <c r="B96" s="49"/>
      <c r="C96" s="2"/>
      <c r="D96" s="2"/>
      <c r="E96" s="2"/>
      <c r="F96" s="17"/>
      <c r="G96" s="17"/>
      <c r="H96" s="17"/>
      <c r="I96" s="17"/>
      <c r="J96" s="17"/>
      <c r="K96" s="17"/>
      <c r="L96" s="17"/>
      <c r="M96" s="17"/>
      <c r="N96" s="17"/>
      <c r="O96" s="17"/>
      <c r="P96" s="17"/>
      <c r="Q96" s="4"/>
      <c r="R96" s="4"/>
      <c r="S96" s="28"/>
      <c r="T96" s="2"/>
      <c r="U96" s="2"/>
      <c r="V96" s="17"/>
      <c r="W96" s="18"/>
      <c r="X96" s="18"/>
      <c r="Y96" s="17"/>
      <c r="Z96" s="18"/>
      <c r="AA96" s="18"/>
      <c r="AB96" s="18"/>
      <c r="AC96" s="33"/>
      <c r="AD96" s="2"/>
      <c r="AE96" s="19"/>
      <c r="AF96" s="2"/>
      <c r="AG96" s="17"/>
      <c r="AH96" s="21"/>
    </row>
    <row r="97" spans="1:34" ht="20.25" customHeight="1">
      <c r="A97" s="50">
        <v>14227</v>
      </c>
      <c r="B97" s="51" t="s">
        <v>216</v>
      </c>
      <c r="C97" s="51" t="s">
        <v>218</v>
      </c>
      <c r="D97" s="51" t="s">
        <v>219</v>
      </c>
      <c r="E97" s="51" t="s">
        <v>131</v>
      </c>
      <c r="F97" s="52">
        <v>78154</v>
      </c>
      <c r="G97" s="52">
        <v>9</v>
      </c>
      <c r="H97" s="52" t="s">
        <v>19</v>
      </c>
      <c r="I97" s="52"/>
      <c r="J97" s="52"/>
      <c r="K97" s="52"/>
      <c r="L97" s="52" t="s">
        <v>354</v>
      </c>
      <c r="M97" s="52">
        <v>96</v>
      </c>
      <c r="N97" s="52">
        <v>8</v>
      </c>
      <c r="O97" s="52">
        <v>104</v>
      </c>
      <c r="P97" s="52" t="s">
        <v>16</v>
      </c>
      <c r="Q97" s="53">
        <v>1500000</v>
      </c>
      <c r="R97" s="53"/>
      <c r="S97" s="55" t="s">
        <v>17</v>
      </c>
      <c r="T97" s="51" t="s">
        <v>217</v>
      </c>
      <c r="U97" s="51" t="s">
        <v>214</v>
      </c>
      <c r="V97" s="52">
        <v>134</v>
      </c>
      <c r="W97" s="56">
        <v>17</v>
      </c>
      <c r="X97" s="56">
        <v>4</v>
      </c>
      <c r="Y97" s="52">
        <v>8</v>
      </c>
      <c r="Z97" s="56">
        <v>4</v>
      </c>
      <c r="AA97" s="56"/>
      <c r="AB97" s="56">
        <f>SUM(V97:Z97)</f>
        <v>167</v>
      </c>
      <c r="AC97" s="57" t="s">
        <v>342</v>
      </c>
      <c r="AD97" s="68" t="s">
        <v>356</v>
      </c>
      <c r="AE97" s="72" t="s">
        <v>365</v>
      </c>
      <c r="AF97" s="51">
        <v>48091310801</v>
      </c>
      <c r="AG97" s="52" t="s">
        <v>20</v>
      </c>
      <c r="AH97" s="59">
        <v>0.02</v>
      </c>
    </row>
    <row r="98" spans="1:34" ht="20.25" customHeight="1">
      <c r="A98" s="50">
        <v>14150</v>
      </c>
      <c r="B98" s="51" t="s">
        <v>366</v>
      </c>
      <c r="C98" s="51" t="s">
        <v>159</v>
      </c>
      <c r="D98" s="51" t="s">
        <v>160</v>
      </c>
      <c r="E98" s="51" t="s">
        <v>33</v>
      </c>
      <c r="F98" s="52">
        <v>78254</v>
      </c>
      <c r="G98" s="52">
        <v>9</v>
      </c>
      <c r="H98" s="52" t="s">
        <v>19</v>
      </c>
      <c r="I98" s="52"/>
      <c r="J98" s="52"/>
      <c r="K98" s="52" t="s">
        <v>17</v>
      </c>
      <c r="L98" s="52" t="s">
        <v>354</v>
      </c>
      <c r="M98" s="52">
        <v>102</v>
      </c>
      <c r="N98" s="52">
        <v>6</v>
      </c>
      <c r="O98" s="52">
        <v>108</v>
      </c>
      <c r="P98" s="52" t="s">
        <v>16</v>
      </c>
      <c r="Q98" s="53">
        <v>1378181</v>
      </c>
      <c r="R98" s="53"/>
      <c r="S98" s="55"/>
      <c r="T98" s="51" t="s">
        <v>132</v>
      </c>
      <c r="U98" s="51" t="s">
        <v>154</v>
      </c>
      <c r="V98" s="52">
        <v>132</v>
      </c>
      <c r="W98" s="56">
        <v>17</v>
      </c>
      <c r="X98" s="56">
        <v>4</v>
      </c>
      <c r="Y98" s="52">
        <v>8</v>
      </c>
      <c r="Z98" s="56">
        <v>4</v>
      </c>
      <c r="AA98" s="56"/>
      <c r="AB98" s="56">
        <f>SUM(V98:Z98)</f>
        <v>165</v>
      </c>
      <c r="AC98" s="72" t="s">
        <v>342</v>
      </c>
      <c r="AD98" s="68" t="s">
        <v>356</v>
      </c>
      <c r="AE98" s="72" t="s">
        <v>365</v>
      </c>
      <c r="AF98" s="51">
        <v>48029181729</v>
      </c>
      <c r="AG98" s="52" t="s">
        <v>20</v>
      </c>
      <c r="AH98" s="59">
        <v>0.027000000000000003</v>
      </c>
    </row>
    <row r="99" spans="1:34" ht="27.75" customHeight="1">
      <c r="A99" s="67">
        <v>14285</v>
      </c>
      <c r="B99" s="68" t="s">
        <v>274</v>
      </c>
      <c r="C99" s="77" t="s">
        <v>276</v>
      </c>
      <c r="D99" s="68" t="s">
        <v>277</v>
      </c>
      <c r="E99" s="68" t="s">
        <v>33</v>
      </c>
      <c r="F99" s="56">
        <v>78148</v>
      </c>
      <c r="G99" s="56">
        <v>9</v>
      </c>
      <c r="H99" s="56" t="s">
        <v>19</v>
      </c>
      <c r="I99" s="56"/>
      <c r="J99" s="56"/>
      <c r="K99" s="56"/>
      <c r="L99" s="56" t="s">
        <v>354</v>
      </c>
      <c r="M99" s="56">
        <v>80</v>
      </c>
      <c r="N99" s="56">
        <v>0</v>
      </c>
      <c r="O99" s="56">
        <v>80</v>
      </c>
      <c r="P99" s="56" t="s">
        <v>16</v>
      </c>
      <c r="Q99" s="82">
        <v>1062039</v>
      </c>
      <c r="R99" s="54" t="s">
        <v>17</v>
      </c>
      <c r="S99" s="55"/>
      <c r="T99" s="68" t="s">
        <v>275</v>
      </c>
      <c r="U99" s="68" t="s">
        <v>268</v>
      </c>
      <c r="V99" s="56">
        <v>132</v>
      </c>
      <c r="W99" s="56">
        <v>17</v>
      </c>
      <c r="X99" s="56">
        <v>4</v>
      </c>
      <c r="Y99" s="56">
        <v>8</v>
      </c>
      <c r="Z99" s="56">
        <v>4</v>
      </c>
      <c r="AA99" s="56"/>
      <c r="AB99" s="56">
        <f>SUM(V99:Z99)</f>
        <v>165</v>
      </c>
      <c r="AC99" s="72" t="s">
        <v>342</v>
      </c>
      <c r="AD99" s="68" t="s">
        <v>356</v>
      </c>
      <c r="AE99" s="72" t="s">
        <v>365</v>
      </c>
      <c r="AF99" s="68">
        <v>48029121702</v>
      </c>
      <c r="AG99" s="56" t="s">
        <v>20</v>
      </c>
      <c r="AH99" s="59">
        <v>0.08900000000000001</v>
      </c>
    </row>
    <row r="100" spans="1:34" s="106" customFormat="1" ht="30.75" customHeight="1">
      <c r="A100" s="103" t="s">
        <v>332</v>
      </c>
      <c r="B100" s="103"/>
      <c r="C100" s="104">
        <v>4096037</v>
      </c>
      <c r="D100" s="103" t="s">
        <v>306</v>
      </c>
      <c r="E100" s="103"/>
      <c r="F100" s="103"/>
      <c r="G100" s="103"/>
      <c r="H100" s="103"/>
      <c r="I100" s="103"/>
      <c r="J100" s="103"/>
      <c r="K100" s="103"/>
      <c r="L100" s="103"/>
      <c r="M100" s="103"/>
      <c r="N100" s="103"/>
      <c r="O100" s="103"/>
      <c r="P100" s="103"/>
      <c r="Q100" s="105">
        <f>SUM(Q97:Q99)</f>
        <v>3940220</v>
      </c>
      <c r="R100" s="105"/>
      <c r="S100" s="30"/>
      <c r="T100" s="11"/>
      <c r="U100" s="11"/>
      <c r="V100" s="18"/>
      <c r="W100" s="18"/>
      <c r="X100" s="18"/>
      <c r="Y100" s="18"/>
      <c r="Z100" s="18"/>
      <c r="AA100" s="18"/>
      <c r="AB100" s="18"/>
      <c r="AC100" s="33"/>
      <c r="AD100" s="11"/>
      <c r="AE100" s="33"/>
      <c r="AF100" s="11"/>
      <c r="AG100" s="18"/>
      <c r="AH100" s="21"/>
    </row>
    <row r="101" spans="1:34" ht="20.25" customHeight="1">
      <c r="A101" s="48" t="str">
        <f>CONCATENATE("Region ",G102,"/",H102)</f>
        <v>Region 10/Rural</v>
      </c>
      <c r="B101" s="49"/>
      <c r="C101" s="2"/>
      <c r="D101" s="2"/>
      <c r="E101" s="2"/>
      <c r="F101" s="17"/>
      <c r="G101" s="17"/>
      <c r="H101" s="17"/>
      <c r="I101" s="17"/>
      <c r="J101" s="17"/>
      <c r="K101" s="17"/>
      <c r="L101" s="17"/>
      <c r="M101" s="17"/>
      <c r="N101" s="17"/>
      <c r="O101" s="17"/>
      <c r="P101" s="17"/>
      <c r="Q101" s="4"/>
      <c r="R101" s="4"/>
      <c r="S101" s="28"/>
      <c r="T101" s="2"/>
      <c r="U101" s="2"/>
      <c r="V101" s="17"/>
      <c r="W101" s="18"/>
      <c r="X101" s="18"/>
      <c r="Y101" s="17"/>
      <c r="Z101" s="18"/>
      <c r="AA101" s="18"/>
      <c r="AB101" s="18"/>
      <c r="AC101" s="33"/>
      <c r="AD101" s="2"/>
      <c r="AE101" s="19"/>
      <c r="AF101" s="2"/>
      <c r="AG101" s="17"/>
      <c r="AH101" s="21"/>
    </row>
    <row r="102" spans="1:34" ht="26.25" customHeight="1">
      <c r="A102" s="67">
        <v>14306</v>
      </c>
      <c r="B102" s="68" t="s">
        <v>299</v>
      </c>
      <c r="C102" s="77" t="s">
        <v>336</v>
      </c>
      <c r="D102" s="68" t="s">
        <v>302</v>
      </c>
      <c r="E102" s="68" t="s">
        <v>303</v>
      </c>
      <c r="F102" s="56">
        <v>787022</v>
      </c>
      <c r="G102" s="56">
        <v>10</v>
      </c>
      <c r="H102" s="56" t="s">
        <v>8</v>
      </c>
      <c r="I102" s="56"/>
      <c r="J102" s="56"/>
      <c r="K102" s="56"/>
      <c r="L102" s="56" t="s">
        <v>354</v>
      </c>
      <c r="M102" s="56">
        <v>41</v>
      </c>
      <c r="N102" s="56">
        <v>7</v>
      </c>
      <c r="O102" s="56">
        <v>48</v>
      </c>
      <c r="P102" s="56" t="s">
        <v>16</v>
      </c>
      <c r="Q102" s="82">
        <v>527200</v>
      </c>
      <c r="R102" s="82"/>
      <c r="S102" s="55"/>
      <c r="T102" s="68" t="s">
        <v>300</v>
      </c>
      <c r="U102" s="68" t="s">
        <v>301</v>
      </c>
      <c r="V102" s="56">
        <v>127</v>
      </c>
      <c r="W102" s="56">
        <v>17</v>
      </c>
      <c r="X102" s="56">
        <v>4</v>
      </c>
      <c r="Y102" s="56">
        <v>8</v>
      </c>
      <c r="Z102" s="56">
        <v>0</v>
      </c>
      <c r="AA102" s="56"/>
      <c r="AB102" s="56">
        <f>SUM(V102:Z102)</f>
        <v>156</v>
      </c>
      <c r="AC102" s="57" t="s">
        <v>342</v>
      </c>
      <c r="AD102" s="68" t="s">
        <v>356</v>
      </c>
      <c r="AE102" s="72" t="s">
        <v>365</v>
      </c>
      <c r="AF102" s="68">
        <v>48297950300</v>
      </c>
      <c r="AG102" s="56" t="s">
        <v>21</v>
      </c>
      <c r="AH102" s="59">
        <v>0.034</v>
      </c>
    </row>
    <row r="103" spans="1:34" s="106" customFormat="1" ht="30.75" customHeight="1">
      <c r="A103" s="103" t="s">
        <v>332</v>
      </c>
      <c r="B103" s="103"/>
      <c r="C103" s="104">
        <v>534972</v>
      </c>
      <c r="D103" s="103" t="s">
        <v>306</v>
      </c>
      <c r="E103" s="103"/>
      <c r="F103" s="103"/>
      <c r="G103" s="103"/>
      <c r="H103" s="103"/>
      <c r="I103" s="103"/>
      <c r="J103" s="103"/>
      <c r="K103" s="103"/>
      <c r="L103" s="103"/>
      <c r="M103" s="103"/>
      <c r="N103" s="103"/>
      <c r="O103" s="103"/>
      <c r="P103" s="103"/>
      <c r="Q103" s="105">
        <f>SUM(Q102:Q102)</f>
        <v>527200</v>
      </c>
      <c r="R103" s="105"/>
      <c r="S103" s="30"/>
      <c r="T103" s="11"/>
      <c r="U103" s="11"/>
      <c r="V103" s="18"/>
      <c r="W103" s="18"/>
      <c r="X103" s="18"/>
      <c r="Y103" s="18"/>
      <c r="Z103" s="18"/>
      <c r="AA103" s="18"/>
      <c r="AB103" s="18"/>
      <c r="AC103" s="33"/>
      <c r="AD103" s="11"/>
      <c r="AE103" s="33"/>
      <c r="AF103" s="11"/>
      <c r="AG103" s="18"/>
      <c r="AH103" s="21"/>
    </row>
    <row r="104" spans="1:34" ht="20.25" customHeight="1">
      <c r="A104" s="48" t="str">
        <f>CONCATENATE("Region ",G105,"/",H105)</f>
        <v>Region 10/Urban</v>
      </c>
      <c r="B104" s="49"/>
      <c r="C104" s="2"/>
      <c r="D104" s="2"/>
      <c r="E104" s="2"/>
      <c r="F104" s="17"/>
      <c r="G104" s="17"/>
      <c r="H104" s="17"/>
      <c r="I104" s="17"/>
      <c r="J104" s="17"/>
      <c r="K104" s="17"/>
      <c r="L104" s="17"/>
      <c r="M104" s="17"/>
      <c r="N104" s="17"/>
      <c r="O104" s="17"/>
      <c r="P104" s="17"/>
      <c r="Q104" s="4"/>
      <c r="R104" s="4"/>
      <c r="S104" s="28"/>
      <c r="T104" s="2"/>
      <c r="U104" s="2"/>
      <c r="V104" s="17"/>
      <c r="W104" s="18"/>
      <c r="X104" s="18"/>
      <c r="Y104" s="17"/>
      <c r="Z104" s="18"/>
      <c r="AA104" s="18"/>
      <c r="AB104" s="18"/>
      <c r="AC104" s="33"/>
      <c r="AD104" s="2"/>
      <c r="AE104" s="19"/>
      <c r="AF104" s="2"/>
      <c r="AG104" s="17"/>
      <c r="AH104" s="21"/>
    </row>
    <row r="105" spans="1:34" ht="20.25" customHeight="1">
      <c r="A105" s="50">
        <v>14282</v>
      </c>
      <c r="B105" s="51" t="s">
        <v>266</v>
      </c>
      <c r="C105" s="51" t="s">
        <v>269</v>
      </c>
      <c r="D105" s="51" t="s">
        <v>83</v>
      </c>
      <c r="E105" s="51" t="s">
        <v>84</v>
      </c>
      <c r="F105" s="52">
        <v>74141</v>
      </c>
      <c r="G105" s="52">
        <v>10</v>
      </c>
      <c r="H105" s="52" t="s">
        <v>19</v>
      </c>
      <c r="I105" s="52"/>
      <c r="J105" s="52"/>
      <c r="K105" s="52"/>
      <c r="L105" s="52" t="s">
        <v>354</v>
      </c>
      <c r="M105" s="52">
        <v>60</v>
      </c>
      <c r="N105" s="52">
        <v>0</v>
      </c>
      <c r="O105" s="52">
        <v>60</v>
      </c>
      <c r="P105" s="52" t="s">
        <v>16</v>
      </c>
      <c r="Q105" s="53">
        <v>813778</v>
      </c>
      <c r="R105" s="54" t="s">
        <v>17</v>
      </c>
      <c r="S105" s="55"/>
      <c r="T105" s="51" t="s">
        <v>267</v>
      </c>
      <c r="U105" s="51" t="s">
        <v>268</v>
      </c>
      <c r="V105" s="52">
        <v>130</v>
      </c>
      <c r="W105" s="56">
        <v>17</v>
      </c>
      <c r="X105" s="56">
        <v>4</v>
      </c>
      <c r="Y105" s="52">
        <v>8</v>
      </c>
      <c r="Z105" s="56">
        <v>4</v>
      </c>
      <c r="AA105" s="56"/>
      <c r="AB105" s="56">
        <f>SUM(V105:Z105)</f>
        <v>163</v>
      </c>
      <c r="AC105" s="57" t="s">
        <v>342</v>
      </c>
      <c r="AD105" s="68" t="s">
        <v>356</v>
      </c>
      <c r="AE105" s="72" t="s">
        <v>365</v>
      </c>
      <c r="AF105" s="51">
        <v>48355005414</v>
      </c>
      <c r="AG105" s="52" t="s">
        <v>20</v>
      </c>
      <c r="AH105" s="59">
        <v>0.04</v>
      </c>
    </row>
    <row r="106" spans="1:34" s="106" customFormat="1" ht="30.75" customHeight="1">
      <c r="A106" s="103" t="s">
        <v>332</v>
      </c>
      <c r="B106" s="103"/>
      <c r="C106" s="104">
        <v>1216697</v>
      </c>
      <c r="D106" s="103" t="s">
        <v>306</v>
      </c>
      <c r="E106" s="103"/>
      <c r="F106" s="103"/>
      <c r="G106" s="103"/>
      <c r="H106" s="103"/>
      <c r="I106" s="103"/>
      <c r="J106" s="103"/>
      <c r="K106" s="103"/>
      <c r="L106" s="103"/>
      <c r="M106" s="103"/>
      <c r="N106" s="103"/>
      <c r="O106" s="103"/>
      <c r="P106" s="103"/>
      <c r="Q106" s="105">
        <f>SUM(Q105:Q105)</f>
        <v>813778</v>
      </c>
      <c r="R106" s="105"/>
      <c r="S106" s="30"/>
      <c r="T106" s="11"/>
      <c r="U106" s="11"/>
      <c r="V106" s="18"/>
      <c r="W106" s="18"/>
      <c r="X106" s="18"/>
      <c r="Y106" s="18"/>
      <c r="Z106" s="18"/>
      <c r="AA106" s="18"/>
      <c r="AB106" s="18"/>
      <c r="AC106" s="33"/>
      <c r="AD106" s="11"/>
      <c r="AE106" s="33"/>
      <c r="AF106" s="11"/>
      <c r="AG106" s="18"/>
      <c r="AH106" s="21"/>
    </row>
    <row r="107" spans="1:34" ht="20.25" customHeight="1">
      <c r="A107" s="48" t="str">
        <f>CONCATENATE("Region ",G108,"/",H108)</f>
        <v>Region 11/Rural</v>
      </c>
      <c r="B107" s="49"/>
      <c r="C107" s="2"/>
      <c r="D107" s="2"/>
      <c r="E107" s="2"/>
      <c r="F107" s="17"/>
      <c r="G107" s="17"/>
      <c r="H107" s="17"/>
      <c r="I107" s="17"/>
      <c r="J107" s="17"/>
      <c r="K107" s="17"/>
      <c r="L107" s="17"/>
      <c r="M107" s="17"/>
      <c r="N107" s="17"/>
      <c r="O107" s="17"/>
      <c r="P107" s="17"/>
      <c r="Q107" s="4"/>
      <c r="R107" s="4"/>
      <c r="S107" s="28"/>
      <c r="T107" s="2"/>
      <c r="U107" s="2"/>
      <c r="V107" s="17"/>
      <c r="W107" s="18"/>
      <c r="X107" s="18"/>
      <c r="Y107" s="17"/>
      <c r="Z107" s="18"/>
      <c r="AA107" s="18"/>
      <c r="AB107" s="18"/>
      <c r="AC107" s="33"/>
      <c r="AD107" s="2"/>
      <c r="AE107" s="19"/>
      <c r="AF107" s="2"/>
      <c r="AG107" s="17"/>
      <c r="AH107" s="21"/>
    </row>
    <row r="108" spans="1:34" ht="20.25" customHeight="1">
      <c r="A108" s="50">
        <v>14297</v>
      </c>
      <c r="B108" s="51" t="s">
        <v>290</v>
      </c>
      <c r="C108" s="51" t="s">
        <v>293</v>
      </c>
      <c r="D108" s="51" t="s">
        <v>294</v>
      </c>
      <c r="E108" s="51" t="s">
        <v>295</v>
      </c>
      <c r="F108" s="52">
        <v>78526</v>
      </c>
      <c r="G108" s="52">
        <v>11</v>
      </c>
      <c r="H108" s="52" t="s">
        <v>8</v>
      </c>
      <c r="I108" s="52"/>
      <c r="J108" s="52"/>
      <c r="K108" s="52" t="s">
        <v>17</v>
      </c>
      <c r="L108" s="52" t="s">
        <v>354</v>
      </c>
      <c r="M108" s="52">
        <v>80</v>
      </c>
      <c r="N108" s="52">
        <v>0</v>
      </c>
      <c r="O108" s="52">
        <v>80</v>
      </c>
      <c r="P108" s="52" t="s">
        <v>16</v>
      </c>
      <c r="Q108" s="53">
        <v>897613</v>
      </c>
      <c r="R108" s="54" t="s">
        <v>17</v>
      </c>
      <c r="S108" s="55"/>
      <c r="T108" s="51" t="s">
        <v>291</v>
      </c>
      <c r="U108" s="51" t="s">
        <v>292</v>
      </c>
      <c r="V108" s="52">
        <v>131</v>
      </c>
      <c r="W108" s="56">
        <v>17</v>
      </c>
      <c r="X108" s="56">
        <v>4</v>
      </c>
      <c r="Y108" s="52">
        <v>8</v>
      </c>
      <c r="Z108" s="56">
        <v>4</v>
      </c>
      <c r="AA108" s="56"/>
      <c r="AB108" s="56">
        <f>SUM(V108:Z108)</f>
        <v>164</v>
      </c>
      <c r="AC108" s="72" t="s">
        <v>342</v>
      </c>
      <c r="AD108" s="68" t="s">
        <v>356</v>
      </c>
      <c r="AE108" s="72" t="s">
        <v>365</v>
      </c>
      <c r="AF108" s="51">
        <v>48489950400</v>
      </c>
      <c r="AG108" s="52" t="s">
        <v>20</v>
      </c>
      <c r="AH108" s="59">
        <v>0.33799999999999997</v>
      </c>
    </row>
    <row r="109" spans="1:34" s="106" customFormat="1" ht="30.75" customHeight="1">
      <c r="A109" s="103" t="s">
        <v>332</v>
      </c>
      <c r="B109" s="103"/>
      <c r="C109" s="104">
        <v>911968</v>
      </c>
      <c r="D109" s="103" t="s">
        <v>306</v>
      </c>
      <c r="E109" s="103"/>
      <c r="F109" s="103"/>
      <c r="G109" s="103"/>
      <c r="H109" s="103"/>
      <c r="I109" s="103"/>
      <c r="J109" s="103"/>
      <c r="K109" s="103"/>
      <c r="L109" s="103"/>
      <c r="M109" s="103"/>
      <c r="N109" s="103"/>
      <c r="O109" s="103"/>
      <c r="P109" s="103"/>
      <c r="Q109" s="105">
        <f>SUM(Q108:Q108)</f>
        <v>897613</v>
      </c>
      <c r="R109" s="105"/>
      <c r="S109" s="30"/>
      <c r="T109" s="11"/>
      <c r="U109" s="11"/>
      <c r="V109" s="18"/>
      <c r="W109" s="18"/>
      <c r="X109" s="18"/>
      <c r="Y109" s="18"/>
      <c r="Z109" s="18"/>
      <c r="AA109" s="18"/>
      <c r="AB109" s="18"/>
      <c r="AC109" s="33"/>
      <c r="AD109" s="11"/>
      <c r="AE109" s="33"/>
      <c r="AF109" s="11"/>
      <c r="AG109" s="18"/>
      <c r="AH109" s="21"/>
    </row>
    <row r="110" spans="1:34" ht="20.25" customHeight="1">
      <c r="A110" s="48" t="str">
        <f>CONCATENATE("Region ",G112,"/",H112)</f>
        <v>Region 11/Urban</v>
      </c>
      <c r="B110" s="49"/>
      <c r="C110" s="2"/>
      <c r="D110" s="2"/>
      <c r="E110" s="2"/>
      <c r="F110" s="17"/>
      <c r="G110" s="17"/>
      <c r="H110" s="17"/>
      <c r="I110" s="17"/>
      <c r="J110" s="17"/>
      <c r="K110" s="17"/>
      <c r="L110" s="17"/>
      <c r="M110" s="17"/>
      <c r="N110" s="17"/>
      <c r="O110" s="17"/>
      <c r="P110" s="17"/>
      <c r="Q110" s="4"/>
      <c r="R110" s="4"/>
      <c r="S110" s="28"/>
      <c r="T110" s="2"/>
      <c r="U110" s="2"/>
      <c r="V110" s="17"/>
      <c r="W110" s="18"/>
      <c r="X110" s="18"/>
      <c r="Y110" s="17"/>
      <c r="Z110" s="18"/>
      <c r="AA110" s="18"/>
      <c r="AB110" s="18"/>
      <c r="AC110" s="33"/>
      <c r="AD110" s="2"/>
      <c r="AE110" s="19"/>
      <c r="AF110" s="2"/>
      <c r="AG110" s="17"/>
      <c r="AH110" s="21"/>
    </row>
    <row r="111" spans="1:34" ht="20.25" customHeight="1">
      <c r="A111" s="50">
        <v>14177</v>
      </c>
      <c r="B111" s="51" t="s">
        <v>180</v>
      </c>
      <c r="C111" s="51" t="s">
        <v>182</v>
      </c>
      <c r="D111" s="51" t="s">
        <v>183</v>
      </c>
      <c r="E111" s="51" t="s">
        <v>60</v>
      </c>
      <c r="F111" s="52">
        <v>78573</v>
      </c>
      <c r="G111" s="52">
        <v>11</v>
      </c>
      <c r="H111" s="52" t="s">
        <v>19</v>
      </c>
      <c r="I111" s="52"/>
      <c r="J111" s="52"/>
      <c r="K111" s="52"/>
      <c r="L111" s="52" t="s">
        <v>354</v>
      </c>
      <c r="M111" s="52">
        <v>134</v>
      </c>
      <c r="N111" s="52">
        <v>6</v>
      </c>
      <c r="O111" s="52">
        <v>140</v>
      </c>
      <c r="P111" s="52" t="s">
        <v>16</v>
      </c>
      <c r="Q111" s="53">
        <v>1440000</v>
      </c>
      <c r="R111" s="60" t="s">
        <v>17</v>
      </c>
      <c r="S111" s="55"/>
      <c r="T111" s="51" t="s">
        <v>181</v>
      </c>
      <c r="U111" s="51" t="s">
        <v>116</v>
      </c>
      <c r="V111" s="52">
        <v>134</v>
      </c>
      <c r="W111" s="56">
        <v>17</v>
      </c>
      <c r="X111" s="56">
        <v>4</v>
      </c>
      <c r="Y111" s="52">
        <v>8</v>
      </c>
      <c r="Z111" s="56">
        <v>4</v>
      </c>
      <c r="AA111" s="56"/>
      <c r="AB111" s="56">
        <f>SUM(V111:Z111)</f>
        <v>167</v>
      </c>
      <c r="AC111" s="57" t="s">
        <v>342</v>
      </c>
      <c r="AD111" s="68" t="s">
        <v>356</v>
      </c>
      <c r="AE111" s="72" t="s">
        <v>365</v>
      </c>
      <c r="AF111" s="51">
        <v>48215024106</v>
      </c>
      <c r="AG111" s="52" t="s">
        <v>20</v>
      </c>
      <c r="AH111" s="59">
        <v>0.264</v>
      </c>
    </row>
    <row r="112" spans="1:34" ht="20.25" customHeight="1">
      <c r="A112" s="50">
        <v>14036</v>
      </c>
      <c r="B112" s="51" t="s">
        <v>57</v>
      </c>
      <c r="C112" s="51" t="s">
        <v>58</v>
      </c>
      <c r="D112" s="51" t="s">
        <v>59</v>
      </c>
      <c r="E112" s="51" t="s">
        <v>60</v>
      </c>
      <c r="F112" s="52">
        <v>78573</v>
      </c>
      <c r="G112" s="52">
        <v>11</v>
      </c>
      <c r="H112" s="52" t="s">
        <v>19</v>
      </c>
      <c r="I112" s="52"/>
      <c r="J112" s="52"/>
      <c r="K112" s="52"/>
      <c r="L112" s="52" t="s">
        <v>354</v>
      </c>
      <c r="M112" s="52">
        <v>72</v>
      </c>
      <c r="N112" s="52">
        <v>8</v>
      </c>
      <c r="O112" s="52">
        <v>80</v>
      </c>
      <c r="P112" s="52" t="s">
        <v>16</v>
      </c>
      <c r="Q112" s="53">
        <v>815600.65974</v>
      </c>
      <c r="R112" s="60" t="s">
        <v>17</v>
      </c>
      <c r="S112" s="55"/>
      <c r="T112" s="51" t="s">
        <v>53</v>
      </c>
      <c r="U112" s="51" t="s">
        <v>56</v>
      </c>
      <c r="V112" s="52">
        <v>134</v>
      </c>
      <c r="W112" s="56">
        <v>17</v>
      </c>
      <c r="X112" s="56">
        <v>4</v>
      </c>
      <c r="Y112" s="52">
        <v>8</v>
      </c>
      <c r="Z112" s="56">
        <v>4</v>
      </c>
      <c r="AA112" s="56"/>
      <c r="AB112" s="56">
        <f>SUM(V112:Z112)</f>
        <v>167</v>
      </c>
      <c r="AC112" s="57" t="s">
        <v>342</v>
      </c>
      <c r="AD112" s="68" t="s">
        <v>356</v>
      </c>
      <c r="AE112" s="72" t="s">
        <v>365</v>
      </c>
      <c r="AF112" s="51">
        <v>48215024106</v>
      </c>
      <c r="AG112" s="52" t="s">
        <v>20</v>
      </c>
      <c r="AH112" s="59">
        <v>0.264</v>
      </c>
    </row>
    <row r="113" spans="1:34" ht="20.25" customHeight="1">
      <c r="A113" s="50">
        <v>14256</v>
      </c>
      <c r="B113" s="51" t="s">
        <v>227</v>
      </c>
      <c r="C113" s="51" t="s">
        <v>228</v>
      </c>
      <c r="D113" s="51" t="s">
        <v>54</v>
      </c>
      <c r="E113" s="51" t="s">
        <v>55</v>
      </c>
      <c r="F113" s="52">
        <v>78575</v>
      </c>
      <c r="G113" s="52">
        <v>11</v>
      </c>
      <c r="H113" s="52" t="s">
        <v>19</v>
      </c>
      <c r="I113" s="52"/>
      <c r="J113" s="52"/>
      <c r="K113" s="52"/>
      <c r="L113" s="52" t="s">
        <v>354</v>
      </c>
      <c r="M113" s="52">
        <v>133</v>
      </c>
      <c r="N113" s="52">
        <v>15</v>
      </c>
      <c r="O113" s="52">
        <v>148</v>
      </c>
      <c r="P113" s="52" t="s">
        <v>16</v>
      </c>
      <c r="Q113" s="53">
        <v>1500000</v>
      </c>
      <c r="R113" s="54" t="s">
        <v>17</v>
      </c>
      <c r="S113" s="55"/>
      <c r="T113" s="51" t="s">
        <v>225</v>
      </c>
      <c r="U113" s="51" t="s">
        <v>226</v>
      </c>
      <c r="V113" s="52">
        <v>132</v>
      </c>
      <c r="W113" s="56">
        <v>17</v>
      </c>
      <c r="X113" s="56">
        <v>4</v>
      </c>
      <c r="Y113" s="52">
        <v>8</v>
      </c>
      <c r="Z113" s="56">
        <v>4</v>
      </c>
      <c r="AA113" s="56"/>
      <c r="AB113" s="56">
        <f>SUM(V113:Z113)</f>
        <v>165</v>
      </c>
      <c r="AC113" s="72" t="s">
        <v>342</v>
      </c>
      <c r="AD113" s="68" t="s">
        <v>356</v>
      </c>
      <c r="AE113" s="72" t="s">
        <v>365</v>
      </c>
      <c r="AF113" s="51">
        <v>48061014400</v>
      </c>
      <c r="AG113" s="52" t="s">
        <v>20</v>
      </c>
      <c r="AH113" s="59">
        <v>0.255</v>
      </c>
    </row>
    <row r="114" spans="1:34" ht="20.25" customHeight="1">
      <c r="A114" s="50">
        <v>14283</v>
      </c>
      <c r="B114" s="51" t="s">
        <v>270</v>
      </c>
      <c r="C114" s="51" t="s">
        <v>271</v>
      </c>
      <c r="D114" s="51" t="s">
        <v>183</v>
      </c>
      <c r="E114" s="51" t="s">
        <v>60</v>
      </c>
      <c r="F114" s="52">
        <v>78573</v>
      </c>
      <c r="G114" s="52">
        <v>11</v>
      </c>
      <c r="H114" s="52" t="s">
        <v>19</v>
      </c>
      <c r="I114" s="52"/>
      <c r="J114" s="52"/>
      <c r="K114" s="52"/>
      <c r="L114" s="52" t="s">
        <v>354</v>
      </c>
      <c r="M114" s="52">
        <v>120</v>
      </c>
      <c r="N114" s="52">
        <v>0</v>
      </c>
      <c r="O114" s="52">
        <v>120</v>
      </c>
      <c r="P114" s="52" t="s">
        <v>16</v>
      </c>
      <c r="Q114" s="53">
        <v>1340562</v>
      </c>
      <c r="R114" s="60" t="s">
        <v>17</v>
      </c>
      <c r="S114" s="55"/>
      <c r="T114" s="51" t="s">
        <v>267</v>
      </c>
      <c r="U114" s="51" t="s">
        <v>268</v>
      </c>
      <c r="V114" s="52">
        <v>132</v>
      </c>
      <c r="W114" s="56">
        <v>17</v>
      </c>
      <c r="X114" s="56">
        <v>4</v>
      </c>
      <c r="Y114" s="52">
        <v>8</v>
      </c>
      <c r="Z114" s="56">
        <v>4</v>
      </c>
      <c r="AA114" s="56"/>
      <c r="AB114" s="56">
        <f>SUM(V114:Z114)</f>
        <v>165</v>
      </c>
      <c r="AC114" s="72" t="s">
        <v>342</v>
      </c>
      <c r="AD114" s="68" t="s">
        <v>356</v>
      </c>
      <c r="AE114" s="72" t="s">
        <v>365</v>
      </c>
      <c r="AF114" s="51">
        <v>48215024106</v>
      </c>
      <c r="AG114" s="52" t="s">
        <v>20</v>
      </c>
      <c r="AH114" s="59">
        <v>0.264</v>
      </c>
    </row>
    <row r="115" spans="1:34" s="106" customFormat="1" ht="30.75" customHeight="1">
      <c r="A115" s="103" t="s">
        <v>332</v>
      </c>
      <c r="B115" s="103"/>
      <c r="C115" s="104">
        <v>5233873</v>
      </c>
      <c r="D115" s="103" t="s">
        <v>306</v>
      </c>
      <c r="E115" s="103"/>
      <c r="F115" s="103"/>
      <c r="G115" s="103"/>
      <c r="H115" s="103"/>
      <c r="I115" s="103"/>
      <c r="J115" s="103"/>
      <c r="K115" s="103"/>
      <c r="L115" s="103"/>
      <c r="M115" s="103"/>
      <c r="N115" s="103"/>
      <c r="O115" s="103"/>
      <c r="P115" s="103"/>
      <c r="Q115" s="105">
        <f>SUM(Q111:Q114)</f>
        <v>5096162.65974</v>
      </c>
      <c r="R115" s="105"/>
      <c r="S115" s="30"/>
      <c r="T115" s="11"/>
      <c r="U115" s="11"/>
      <c r="V115" s="18"/>
      <c r="W115" s="18"/>
      <c r="X115" s="18"/>
      <c r="Y115" s="18"/>
      <c r="Z115" s="18"/>
      <c r="AA115" s="18"/>
      <c r="AB115" s="18"/>
      <c r="AC115" s="33"/>
      <c r="AD115" s="11"/>
      <c r="AE115" s="33"/>
      <c r="AF115" s="11"/>
      <c r="AG115" s="18"/>
      <c r="AH115" s="21"/>
    </row>
    <row r="116" spans="1:34" ht="20.25" customHeight="1">
      <c r="A116" s="48" t="str">
        <f>CONCATENATE("Region ",G117,"/",H117)</f>
        <v>Region 12/Rural</v>
      </c>
      <c r="B116" s="49"/>
      <c r="C116" s="2"/>
      <c r="D116" s="2"/>
      <c r="E116" s="2"/>
      <c r="F116" s="17"/>
      <c r="G116" s="17"/>
      <c r="H116" s="17"/>
      <c r="I116" s="17"/>
      <c r="J116" s="17"/>
      <c r="K116" s="17"/>
      <c r="L116" s="17"/>
      <c r="M116" s="17"/>
      <c r="N116" s="17"/>
      <c r="O116" s="17"/>
      <c r="P116" s="17"/>
      <c r="Q116" s="4"/>
      <c r="R116" s="4"/>
      <c r="S116" s="28"/>
      <c r="T116" s="2"/>
      <c r="U116" s="2"/>
      <c r="V116" s="17"/>
      <c r="W116" s="18"/>
      <c r="X116" s="18"/>
      <c r="Y116" s="17"/>
      <c r="Z116" s="18"/>
      <c r="AA116" s="18"/>
      <c r="AB116" s="18"/>
      <c r="AC116" s="33"/>
      <c r="AD116" s="2"/>
      <c r="AE116" s="19"/>
      <c r="AF116" s="2"/>
      <c r="AG116" s="17"/>
      <c r="AH116" s="21"/>
    </row>
    <row r="117" spans="1:34" ht="20.25" customHeight="1">
      <c r="A117" s="50">
        <v>14132</v>
      </c>
      <c r="B117" s="51" t="s">
        <v>145</v>
      </c>
      <c r="C117" s="51" t="s">
        <v>147</v>
      </c>
      <c r="D117" s="51" t="s">
        <v>148</v>
      </c>
      <c r="E117" s="51" t="s">
        <v>149</v>
      </c>
      <c r="F117" s="52">
        <v>78756</v>
      </c>
      <c r="G117" s="52">
        <v>12</v>
      </c>
      <c r="H117" s="52" t="s">
        <v>8</v>
      </c>
      <c r="I117" s="52"/>
      <c r="J117" s="52"/>
      <c r="K117" s="52"/>
      <c r="L117" s="52" t="s">
        <v>354</v>
      </c>
      <c r="M117" s="52">
        <v>44</v>
      </c>
      <c r="N117" s="52">
        <v>5</v>
      </c>
      <c r="O117" s="52">
        <v>49</v>
      </c>
      <c r="P117" s="52" t="s">
        <v>16</v>
      </c>
      <c r="Q117" s="53">
        <v>615000</v>
      </c>
      <c r="R117" s="54" t="s">
        <v>17</v>
      </c>
      <c r="S117" s="55" t="s">
        <v>17</v>
      </c>
      <c r="T117" s="51" t="s">
        <v>146</v>
      </c>
      <c r="U117" s="51" t="s">
        <v>141</v>
      </c>
      <c r="V117" s="52">
        <v>129</v>
      </c>
      <c r="W117" s="56">
        <v>17</v>
      </c>
      <c r="X117" s="56">
        <v>4</v>
      </c>
      <c r="Y117" s="52">
        <v>8</v>
      </c>
      <c r="Z117" s="56">
        <v>4</v>
      </c>
      <c r="AA117" s="56"/>
      <c r="AB117" s="56">
        <f>SUM(V117:Z117)</f>
        <v>162</v>
      </c>
      <c r="AC117" s="57" t="s">
        <v>342</v>
      </c>
      <c r="AD117" s="68" t="s">
        <v>356</v>
      </c>
      <c r="AE117" s="72" t="s">
        <v>365</v>
      </c>
      <c r="AF117" s="51">
        <v>48475950200</v>
      </c>
      <c r="AG117" s="52" t="s">
        <v>47</v>
      </c>
      <c r="AH117" s="59">
        <v>0.055999999999999994</v>
      </c>
    </row>
    <row r="118" spans="1:34" s="106" customFormat="1" ht="30.75" customHeight="1">
      <c r="A118" s="103" t="s">
        <v>332</v>
      </c>
      <c r="B118" s="103"/>
      <c r="C118" s="104">
        <v>500000</v>
      </c>
      <c r="D118" s="103" t="s">
        <v>306</v>
      </c>
      <c r="E118" s="103"/>
      <c r="F118" s="103"/>
      <c r="G118" s="103"/>
      <c r="H118" s="103"/>
      <c r="I118" s="103"/>
      <c r="J118" s="103"/>
      <c r="K118" s="103"/>
      <c r="L118" s="103"/>
      <c r="M118" s="103"/>
      <c r="N118" s="103"/>
      <c r="O118" s="103"/>
      <c r="P118" s="103"/>
      <c r="Q118" s="105">
        <f>Q117</f>
        <v>615000</v>
      </c>
      <c r="R118" s="105"/>
      <c r="S118" s="30"/>
      <c r="T118" s="11"/>
      <c r="U118" s="11"/>
      <c r="V118" s="18"/>
      <c r="W118" s="18"/>
      <c r="X118" s="18"/>
      <c r="Y118" s="18"/>
      <c r="Z118" s="18"/>
      <c r="AA118" s="18"/>
      <c r="AB118" s="18"/>
      <c r="AC118" s="33"/>
      <c r="AD118" s="11"/>
      <c r="AE118" s="33"/>
      <c r="AF118" s="11"/>
      <c r="AG118" s="18"/>
      <c r="AH118" s="21"/>
    </row>
    <row r="119" spans="1:34" ht="20.25" customHeight="1">
      <c r="A119" s="48" t="str">
        <f>CONCATENATE("Region ",G120,"/",H120)</f>
        <v>Region 12/Urban</v>
      </c>
      <c r="B119" s="49"/>
      <c r="C119" s="2"/>
      <c r="D119" s="2"/>
      <c r="E119" s="2"/>
      <c r="F119" s="17"/>
      <c r="G119" s="17"/>
      <c r="H119" s="17"/>
      <c r="I119" s="17"/>
      <c r="J119" s="17"/>
      <c r="K119" s="17"/>
      <c r="L119" s="17"/>
      <c r="M119" s="17"/>
      <c r="N119" s="17"/>
      <c r="O119" s="17"/>
      <c r="P119" s="17"/>
      <c r="Q119" s="4"/>
      <c r="R119" s="4"/>
      <c r="S119" s="28"/>
      <c r="T119" s="2"/>
      <c r="U119" s="2"/>
      <c r="V119" s="17"/>
      <c r="W119" s="18"/>
      <c r="X119" s="18"/>
      <c r="Y119" s="17"/>
      <c r="Z119" s="18"/>
      <c r="AA119" s="18"/>
      <c r="AB119" s="18"/>
      <c r="AC119" s="33"/>
      <c r="AD119" s="2"/>
      <c r="AE119" s="19"/>
      <c r="AF119" s="2"/>
      <c r="AG119" s="17"/>
      <c r="AH119" s="21"/>
    </row>
    <row r="120" spans="1:34" ht="20.25" customHeight="1">
      <c r="A120" s="50">
        <v>14154</v>
      </c>
      <c r="B120" s="51" t="s">
        <v>161</v>
      </c>
      <c r="C120" s="51" t="s">
        <v>163</v>
      </c>
      <c r="D120" s="51" t="s">
        <v>66</v>
      </c>
      <c r="E120" s="51" t="s">
        <v>67</v>
      </c>
      <c r="F120" s="52">
        <v>79763</v>
      </c>
      <c r="G120" s="52">
        <v>12</v>
      </c>
      <c r="H120" s="52" t="s">
        <v>19</v>
      </c>
      <c r="I120" s="52"/>
      <c r="J120" s="52"/>
      <c r="K120" s="52" t="s">
        <v>17</v>
      </c>
      <c r="L120" s="52" t="s">
        <v>354</v>
      </c>
      <c r="M120" s="52">
        <v>55</v>
      </c>
      <c r="N120" s="52">
        <v>13</v>
      </c>
      <c r="O120" s="52">
        <v>68</v>
      </c>
      <c r="P120" s="52" t="s">
        <v>16</v>
      </c>
      <c r="Q120" s="53">
        <v>747000</v>
      </c>
      <c r="R120" s="53"/>
      <c r="S120" s="55"/>
      <c r="T120" s="51" t="s">
        <v>162</v>
      </c>
      <c r="U120" s="51" t="s">
        <v>141</v>
      </c>
      <c r="V120" s="52">
        <v>128</v>
      </c>
      <c r="W120" s="56">
        <v>17</v>
      </c>
      <c r="X120" s="56">
        <v>4</v>
      </c>
      <c r="Y120" s="52">
        <v>8</v>
      </c>
      <c r="Z120" s="56">
        <v>4</v>
      </c>
      <c r="AA120" s="56"/>
      <c r="AB120" s="56">
        <f>SUM(V120:Z120)</f>
        <v>161</v>
      </c>
      <c r="AC120" s="57" t="s">
        <v>342</v>
      </c>
      <c r="AD120" s="68" t="s">
        <v>356</v>
      </c>
      <c r="AE120" s="72" t="s">
        <v>342</v>
      </c>
      <c r="AF120" s="51">
        <v>48135003100</v>
      </c>
      <c r="AG120" s="52" t="s">
        <v>9</v>
      </c>
      <c r="AH120" s="59">
        <v>0.22899999999999998</v>
      </c>
    </row>
    <row r="121" spans="1:34" s="106" customFormat="1" ht="30.75" customHeight="1">
      <c r="A121" s="103" t="s">
        <v>332</v>
      </c>
      <c r="B121" s="103"/>
      <c r="C121" s="104">
        <v>765774</v>
      </c>
      <c r="D121" s="103" t="s">
        <v>306</v>
      </c>
      <c r="E121" s="103"/>
      <c r="F121" s="103"/>
      <c r="G121" s="103"/>
      <c r="H121" s="103"/>
      <c r="I121" s="103"/>
      <c r="J121" s="103"/>
      <c r="K121" s="103"/>
      <c r="L121" s="103"/>
      <c r="M121" s="103"/>
      <c r="N121" s="103"/>
      <c r="O121" s="103"/>
      <c r="P121" s="103"/>
      <c r="Q121" s="105">
        <f>SUM(Q120:Q120)</f>
        <v>747000</v>
      </c>
      <c r="R121" s="105"/>
      <c r="S121" s="30"/>
      <c r="T121" s="11"/>
      <c r="U121" s="11"/>
      <c r="V121" s="18"/>
      <c r="W121" s="18"/>
      <c r="X121" s="18"/>
      <c r="Y121" s="18"/>
      <c r="Z121" s="18"/>
      <c r="AA121" s="18"/>
      <c r="AB121" s="18"/>
      <c r="AC121" s="33"/>
      <c r="AD121" s="11"/>
      <c r="AE121" s="33"/>
      <c r="AF121" s="11"/>
      <c r="AG121" s="18"/>
      <c r="AH121" s="21"/>
    </row>
    <row r="122" spans="1:34" ht="20.25" customHeight="1">
      <c r="A122" s="48" t="str">
        <f>CONCATENATE("Region ",G123,"/",H123)</f>
        <v>Region 13/Rural</v>
      </c>
      <c r="B122" s="49"/>
      <c r="C122" s="2"/>
      <c r="D122" s="2"/>
      <c r="E122" s="2"/>
      <c r="F122" s="17"/>
      <c r="G122" s="17"/>
      <c r="H122" s="17"/>
      <c r="I122" s="17"/>
      <c r="J122" s="17"/>
      <c r="K122" s="17"/>
      <c r="L122" s="17"/>
      <c r="M122" s="17"/>
      <c r="N122" s="17"/>
      <c r="O122" s="17"/>
      <c r="P122" s="17"/>
      <c r="Q122" s="4"/>
      <c r="R122" s="4"/>
      <c r="S122" s="28"/>
      <c r="T122" s="2"/>
      <c r="U122" s="2"/>
      <c r="V122" s="17"/>
      <c r="W122" s="18"/>
      <c r="X122" s="18"/>
      <c r="Y122" s="17"/>
      <c r="Z122" s="18"/>
      <c r="AA122" s="18"/>
      <c r="AB122" s="18"/>
      <c r="AC122" s="33"/>
      <c r="AD122" s="2"/>
      <c r="AE122" s="19"/>
      <c r="AF122" s="2"/>
      <c r="AG122" s="17"/>
      <c r="AH122" s="21"/>
    </row>
    <row r="123" spans="1:34" ht="28.5" customHeight="1">
      <c r="A123" s="67">
        <v>14073</v>
      </c>
      <c r="B123" s="68" t="s">
        <v>94</v>
      </c>
      <c r="C123" s="68" t="s">
        <v>97</v>
      </c>
      <c r="D123" s="77" t="s">
        <v>98</v>
      </c>
      <c r="E123" s="68" t="s">
        <v>65</v>
      </c>
      <c r="F123" s="56">
        <v>79938</v>
      </c>
      <c r="G123" s="56">
        <v>13</v>
      </c>
      <c r="H123" s="56" t="s">
        <v>8</v>
      </c>
      <c r="I123" s="56"/>
      <c r="J123" s="56"/>
      <c r="K123" s="56"/>
      <c r="L123" s="56" t="s">
        <v>354</v>
      </c>
      <c r="M123" s="56">
        <v>48</v>
      </c>
      <c r="N123" s="56">
        <v>0</v>
      </c>
      <c r="O123" s="56">
        <v>48</v>
      </c>
      <c r="P123" s="56" t="s">
        <v>16</v>
      </c>
      <c r="Q123" s="82">
        <v>467000</v>
      </c>
      <c r="R123" s="54" t="s">
        <v>17</v>
      </c>
      <c r="S123" s="55"/>
      <c r="T123" s="68" t="s">
        <v>95</v>
      </c>
      <c r="U123" s="68" t="s">
        <v>96</v>
      </c>
      <c r="V123" s="56">
        <v>117</v>
      </c>
      <c r="W123" s="56">
        <v>0</v>
      </c>
      <c r="X123" s="56">
        <v>4</v>
      </c>
      <c r="Y123" s="56">
        <v>8</v>
      </c>
      <c r="Z123" s="56">
        <v>4</v>
      </c>
      <c r="AA123" s="56"/>
      <c r="AB123" s="56">
        <f>SUM(V123:Z123)</f>
        <v>133</v>
      </c>
      <c r="AC123" s="57" t="s">
        <v>342</v>
      </c>
      <c r="AD123" s="68" t="s">
        <v>356</v>
      </c>
      <c r="AE123" s="72" t="s">
        <v>365</v>
      </c>
      <c r="AF123" s="68">
        <v>48141010341</v>
      </c>
      <c r="AG123" s="56" t="s">
        <v>47</v>
      </c>
      <c r="AH123" s="59">
        <v>0.193</v>
      </c>
    </row>
    <row r="124" spans="1:34" s="106" customFormat="1" ht="29.25" customHeight="1">
      <c r="A124" s="103" t="s">
        <v>332</v>
      </c>
      <c r="B124" s="103"/>
      <c r="C124" s="104">
        <v>500000</v>
      </c>
      <c r="D124" s="103" t="s">
        <v>306</v>
      </c>
      <c r="E124" s="103"/>
      <c r="F124" s="103"/>
      <c r="G124" s="103"/>
      <c r="H124" s="103"/>
      <c r="I124" s="103"/>
      <c r="J124" s="103"/>
      <c r="K124" s="103"/>
      <c r="L124" s="103"/>
      <c r="M124" s="103"/>
      <c r="N124" s="103"/>
      <c r="O124" s="103"/>
      <c r="P124" s="103"/>
      <c r="Q124" s="105">
        <f>SUM(Q123:Q123)</f>
        <v>467000</v>
      </c>
      <c r="R124" s="105"/>
      <c r="S124" s="30"/>
      <c r="T124" s="11"/>
      <c r="U124" s="11"/>
      <c r="V124" s="18"/>
      <c r="W124" s="18"/>
      <c r="X124" s="18"/>
      <c r="Y124" s="18"/>
      <c r="Z124" s="18"/>
      <c r="AA124" s="18"/>
      <c r="AB124" s="18"/>
      <c r="AC124" s="33"/>
      <c r="AD124" s="11"/>
      <c r="AE124" s="33"/>
      <c r="AF124" s="11"/>
      <c r="AG124" s="18"/>
      <c r="AH124" s="21"/>
    </row>
    <row r="125" spans="1:34" ht="20.25" customHeight="1">
      <c r="A125" s="48" t="str">
        <f>CONCATENATE("Region ",G126,"/",H126)</f>
        <v>Region 13/Urban</v>
      </c>
      <c r="B125" s="49"/>
      <c r="C125" s="2"/>
      <c r="D125" s="2"/>
      <c r="E125" s="2"/>
      <c r="F125" s="17"/>
      <c r="G125" s="17"/>
      <c r="H125" s="17"/>
      <c r="I125" s="17"/>
      <c r="J125" s="17"/>
      <c r="K125" s="17"/>
      <c r="L125" s="17"/>
      <c r="M125" s="17"/>
      <c r="N125" s="17"/>
      <c r="O125" s="17"/>
      <c r="P125" s="17"/>
      <c r="Q125" s="4"/>
      <c r="R125" s="4"/>
      <c r="S125" s="28"/>
      <c r="T125" s="2"/>
      <c r="U125" s="2"/>
      <c r="V125" s="17"/>
      <c r="W125" s="18"/>
      <c r="X125" s="18"/>
      <c r="Y125" s="17"/>
      <c r="Z125" s="18"/>
      <c r="AA125" s="18"/>
      <c r="AB125" s="18"/>
      <c r="AC125" s="33"/>
      <c r="AD125" s="2"/>
      <c r="AE125" s="19"/>
      <c r="AF125" s="2"/>
      <c r="AG125" s="17"/>
      <c r="AH125" s="21"/>
    </row>
    <row r="126" spans="1:34" ht="20.25" customHeight="1">
      <c r="A126" s="50">
        <v>14037</v>
      </c>
      <c r="B126" s="51" t="s">
        <v>61</v>
      </c>
      <c r="C126" s="51" t="s">
        <v>64</v>
      </c>
      <c r="D126" s="51" t="s">
        <v>65</v>
      </c>
      <c r="E126" s="51" t="s">
        <v>65</v>
      </c>
      <c r="F126" s="52">
        <v>79901</v>
      </c>
      <c r="G126" s="52">
        <v>13</v>
      </c>
      <c r="H126" s="52" t="s">
        <v>19</v>
      </c>
      <c r="I126" s="52"/>
      <c r="J126" s="52"/>
      <c r="K126" s="52"/>
      <c r="L126" s="52" t="s">
        <v>354</v>
      </c>
      <c r="M126" s="52">
        <v>51</v>
      </c>
      <c r="N126" s="52">
        <v>0</v>
      </c>
      <c r="O126" s="52">
        <v>51</v>
      </c>
      <c r="P126" s="52" t="s">
        <v>16</v>
      </c>
      <c r="Q126" s="53">
        <v>918913</v>
      </c>
      <c r="R126" s="60" t="s">
        <v>17</v>
      </c>
      <c r="S126" s="55"/>
      <c r="T126" s="51" t="s">
        <v>62</v>
      </c>
      <c r="U126" s="51" t="s">
        <v>63</v>
      </c>
      <c r="V126" s="52">
        <v>126</v>
      </c>
      <c r="W126" s="56">
        <v>17</v>
      </c>
      <c r="X126" s="56">
        <v>4</v>
      </c>
      <c r="Y126" s="56">
        <v>8</v>
      </c>
      <c r="Z126" s="56">
        <v>4</v>
      </c>
      <c r="AA126" s="56"/>
      <c r="AB126" s="61">
        <f>SUM(V126:AA126)</f>
        <v>159</v>
      </c>
      <c r="AC126" s="57" t="s">
        <v>342</v>
      </c>
      <c r="AD126" s="68" t="s">
        <v>356</v>
      </c>
      <c r="AE126" s="72" t="s">
        <v>365</v>
      </c>
      <c r="AF126" s="51">
        <v>48141001600</v>
      </c>
      <c r="AG126" s="52" t="s">
        <v>9</v>
      </c>
      <c r="AH126" s="59">
        <v>0.466</v>
      </c>
    </row>
    <row r="127" spans="1:34" ht="29.25" customHeight="1">
      <c r="A127" s="67">
        <v>14302</v>
      </c>
      <c r="B127" s="68" t="s">
        <v>296</v>
      </c>
      <c r="C127" s="77" t="s">
        <v>297</v>
      </c>
      <c r="D127" s="68" t="s">
        <v>298</v>
      </c>
      <c r="E127" s="68" t="s">
        <v>65</v>
      </c>
      <c r="F127" s="56">
        <v>79927</v>
      </c>
      <c r="G127" s="56">
        <v>13</v>
      </c>
      <c r="H127" s="56" t="s">
        <v>19</v>
      </c>
      <c r="I127" s="56"/>
      <c r="J127" s="56"/>
      <c r="K127" s="56"/>
      <c r="L127" s="56" t="s">
        <v>354</v>
      </c>
      <c r="M127" s="56">
        <v>110</v>
      </c>
      <c r="N127" s="56">
        <v>42</v>
      </c>
      <c r="O127" s="56">
        <v>152</v>
      </c>
      <c r="P127" s="56" t="s">
        <v>16</v>
      </c>
      <c r="Q127" s="82">
        <v>1266077</v>
      </c>
      <c r="R127" s="82"/>
      <c r="S127" s="55"/>
      <c r="T127" s="68" t="s">
        <v>95</v>
      </c>
      <c r="U127" s="68" t="s">
        <v>96</v>
      </c>
      <c r="V127" s="56">
        <v>115</v>
      </c>
      <c r="W127" s="56">
        <v>17</v>
      </c>
      <c r="X127" s="56">
        <v>4</v>
      </c>
      <c r="Y127" s="56">
        <v>8</v>
      </c>
      <c r="Z127" s="56">
        <v>4</v>
      </c>
      <c r="AA127" s="56"/>
      <c r="AB127" s="61">
        <f>SUM(V127:AA127)</f>
        <v>148</v>
      </c>
      <c r="AC127" s="72" t="s">
        <v>342</v>
      </c>
      <c r="AD127" s="68" t="s">
        <v>356</v>
      </c>
      <c r="AE127" s="72" t="s">
        <v>365</v>
      </c>
      <c r="AF127" s="68">
        <v>48141010401</v>
      </c>
      <c r="AG127" s="56" t="s">
        <v>47</v>
      </c>
      <c r="AH127" s="59">
        <v>0.207</v>
      </c>
    </row>
    <row r="128" spans="1:34" s="106" customFormat="1" ht="29.25" customHeight="1">
      <c r="A128" s="103" t="s">
        <v>332</v>
      </c>
      <c r="B128" s="103"/>
      <c r="C128" s="104">
        <v>2607734</v>
      </c>
      <c r="D128" s="103" t="s">
        <v>306</v>
      </c>
      <c r="E128" s="103"/>
      <c r="F128" s="103"/>
      <c r="G128" s="103"/>
      <c r="H128" s="103"/>
      <c r="I128" s="103"/>
      <c r="J128" s="103"/>
      <c r="K128" s="103"/>
      <c r="L128" s="103"/>
      <c r="M128" s="103"/>
      <c r="N128" s="103"/>
      <c r="O128" s="103"/>
      <c r="P128" s="103"/>
      <c r="Q128" s="105">
        <f>SUM(Q126:Q127)</f>
        <v>2184990</v>
      </c>
      <c r="R128" s="105"/>
      <c r="S128" s="30"/>
      <c r="T128" s="11"/>
      <c r="U128" s="11"/>
      <c r="V128" s="18"/>
      <c r="W128" s="18"/>
      <c r="X128" s="18"/>
      <c r="Y128" s="18"/>
      <c r="Z128" s="18"/>
      <c r="AA128" s="18"/>
      <c r="AB128" s="18"/>
      <c r="AC128" s="33"/>
      <c r="AD128" s="11"/>
      <c r="AE128" s="33"/>
      <c r="AF128" s="11"/>
      <c r="AG128" s="18"/>
      <c r="AH128" s="21"/>
    </row>
    <row r="129" spans="1:34" ht="19.5" customHeight="1">
      <c r="A129" s="112" t="s">
        <v>334</v>
      </c>
      <c r="B129" s="113"/>
      <c r="C129" s="1"/>
      <c r="D129" s="1"/>
      <c r="E129" s="1"/>
      <c r="F129" s="40"/>
      <c r="G129" s="40"/>
      <c r="H129" s="40"/>
      <c r="I129" s="40"/>
      <c r="J129" s="40"/>
      <c r="K129" s="40"/>
      <c r="L129" s="40"/>
      <c r="M129" s="40"/>
      <c r="N129" s="40"/>
      <c r="O129" s="40"/>
      <c r="P129" s="40"/>
      <c r="Q129" s="1"/>
      <c r="R129" s="1"/>
      <c r="S129" s="29"/>
      <c r="T129" s="1"/>
      <c r="U129" s="1"/>
      <c r="V129" s="40"/>
      <c r="W129" s="18"/>
      <c r="X129" s="18"/>
      <c r="Y129" s="17"/>
      <c r="Z129" s="29"/>
      <c r="AA129" s="29"/>
      <c r="AB129" s="18"/>
      <c r="AC129" s="33"/>
      <c r="AD129" s="1"/>
      <c r="AE129" s="40"/>
      <c r="AF129" s="1"/>
      <c r="AG129" s="40"/>
      <c r="AH129" s="22"/>
    </row>
    <row r="130" spans="1:34" ht="20.25" customHeight="1">
      <c r="A130" s="110" t="s">
        <v>335</v>
      </c>
      <c r="B130" s="110"/>
      <c r="C130" s="111">
        <v>61797310</v>
      </c>
      <c r="D130" s="110" t="s">
        <v>357</v>
      </c>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08">
        <f>SUMIF(AD8:AD127,"recommended",Q8:Q127)</f>
        <v>60098409.10774</v>
      </c>
      <c r="AE130" s="88"/>
      <c r="AF130" s="89"/>
      <c r="AG130" s="90"/>
      <c r="AH130" s="91"/>
    </row>
    <row r="131" spans="1:34" ht="20.25" customHeight="1">
      <c r="A131" s="110" t="s">
        <v>358</v>
      </c>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08">
        <f>C130-AD130</f>
        <v>1698900.89226</v>
      </c>
      <c r="AE131" s="39"/>
      <c r="AF131" s="1"/>
      <c r="AG131" s="40"/>
      <c r="AH131" s="22"/>
    </row>
    <row r="132" spans="1:34" ht="20.25" customHeight="1">
      <c r="A132" s="110" t="s">
        <v>359</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09">
        <f>COUNTIF(AD8:AD127,"recommended")</f>
        <v>65</v>
      </c>
      <c r="AE132" s="38"/>
      <c r="AF132" s="1"/>
      <c r="AG132" s="40"/>
      <c r="AH132" s="22"/>
    </row>
    <row r="133" ht="21.75" customHeight="1">
      <c r="A133" s="8" t="s">
        <v>369</v>
      </c>
    </row>
    <row r="134" ht="12" customHeight="1">
      <c r="A134" s="12" t="s">
        <v>373</v>
      </c>
    </row>
    <row r="135" ht="12" customHeight="1">
      <c r="A135" s="1" t="s">
        <v>370</v>
      </c>
    </row>
    <row r="136" ht="12" customHeight="1"/>
    <row r="137" ht="12" customHeight="1"/>
  </sheetData>
  <sheetProtection/>
  <mergeCells count="63">
    <mergeCell ref="A54:B54"/>
    <mergeCell ref="D54:P54"/>
    <mergeCell ref="A129:B129"/>
    <mergeCell ref="D128:P128"/>
    <mergeCell ref="A128:B128"/>
    <mergeCell ref="A130:B130"/>
    <mergeCell ref="D130:AC130"/>
    <mergeCell ref="A131:AC131"/>
    <mergeCell ref="A132:AC132"/>
    <mergeCell ref="D118:P118"/>
    <mergeCell ref="A118:B118"/>
    <mergeCell ref="D121:P121"/>
    <mergeCell ref="A121:B121"/>
    <mergeCell ref="D124:P124"/>
    <mergeCell ref="A124:B124"/>
    <mergeCell ref="D106:P106"/>
    <mergeCell ref="A106:B106"/>
    <mergeCell ref="D109:P109"/>
    <mergeCell ref="A109:B109"/>
    <mergeCell ref="D115:P115"/>
    <mergeCell ref="A115:B115"/>
    <mergeCell ref="D95:P95"/>
    <mergeCell ref="A95:B95"/>
    <mergeCell ref="A100:B100"/>
    <mergeCell ref="D100:P100"/>
    <mergeCell ref="A103:B103"/>
    <mergeCell ref="D103:P103"/>
    <mergeCell ref="D85:P85"/>
    <mergeCell ref="A85:B85"/>
    <mergeCell ref="D88:P88"/>
    <mergeCell ref="A88:B88"/>
    <mergeCell ref="D92:P92"/>
    <mergeCell ref="A92:B92"/>
    <mergeCell ref="D67:P67"/>
    <mergeCell ref="A67:B67"/>
    <mergeCell ref="D76:P76"/>
    <mergeCell ref="A76:B76"/>
    <mergeCell ref="D79:P79"/>
    <mergeCell ref="A79:B79"/>
    <mergeCell ref="A57:B57"/>
    <mergeCell ref="D57:P57"/>
    <mergeCell ref="A61:B61"/>
    <mergeCell ref="A64:B64"/>
    <mergeCell ref="D64:P64"/>
    <mergeCell ref="D61:P61"/>
    <mergeCell ref="A36:B36"/>
    <mergeCell ref="D36:P36"/>
    <mergeCell ref="A39:B39"/>
    <mergeCell ref="D39:P39"/>
    <mergeCell ref="A49:B49"/>
    <mergeCell ref="D49:P49"/>
    <mergeCell ref="A27:B27"/>
    <mergeCell ref="D27:P27"/>
    <mergeCell ref="A30:B30"/>
    <mergeCell ref="D30:P30"/>
    <mergeCell ref="D33:P33"/>
    <mergeCell ref="A33:B33"/>
    <mergeCell ref="A4:D4"/>
    <mergeCell ref="E4:N4"/>
    <mergeCell ref="U5:AH5"/>
    <mergeCell ref="A24:B24"/>
    <mergeCell ref="A23:B23"/>
    <mergeCell ref="D23:P23"/>
  </mergeCells>
  <printOptions/>
  <pageMargins left="0.7" right="0.7" top="0.75" bottom="0.75" header="0.3" footer="0.3"/>
  <pageSetup horizontalDpi="600" verticalDpi="600" orientation="landscape" paperSize="5"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 Housing Tax Credits Award and Waiting List (July 31) (XLS)</dc:title>
  <dc:subject/>
  <dc:creator>TDHCA</dc:creator>
  <cp:keywords/>
  <dc:description/>
  <cp:lastModifiedBy>jburkhar</cp:lastModifiedBy>
  <cp:lastPrinted>2014-07-28T20:07:04Z</cp:lastPrinted>
  <dcterms:created xsi:type="dcterms:W3CDTF">2014-02-28T23:59:24Z</dcterms:created>
  <dcterms:modified xsi:type="dcterms:W3CDTF">2014-07-31T19:16:47Z</dcterms:modified>
  <cp:category/>
  <cp:version/>
  <cp:contentType/>
  <cp:contentStatus/>
</cp:coreProperties>
</file>